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Bulgaria 2025\"/>
    </mc:Choice>
  </mc:AlternateContent>
  <xr:revisionPtr revIDLastSave="0" documentId="13_ncr:1_{E0980DFA-8D97-4C96-AD71-8A5FA1F15418}" xr6:coauthVersionLast="47" xr6:coauthVersionMax="47" xr10:uidLastSave="{00000000-0000-0000-0000-000000000000}"/>
  <bookViews>
    <workbookView xWindow="-108" yWindow="-108" windowWidth="23256" windowHeight="12456" firstSheet="35" activeTab="35" xr2:uid="{00000000-000D-0000-FFFF-FFFF00000000}"/>
  </bookViews>
  <sheets>
    <sheet name="Team overall" sheetId="36" r:id="rId1"/>
    <sheet name="ALL-Around-U16" sheetId="1" r:id="rId2"/>
    <sheet name="ALL-Around-U18" sheetId="2" r:id="rId3"/>
    <sheet name="ALL-Around U23" sheetId="3" r:id="rId4"/>
    <sheet name="ALL-Around " sheetId="4" r:id="rId5"/>
    <sheet name="ALL-Around Veteran European cup" sheetId="5" r:id="rId6"/>
    <sheet name="Biathlon-U16" sheetId="6" r:id="rId7"/>
    <sheet name="Biathlon-U18" sheetId="7" r:id="rId8"/>
    <sheet name="Biathlon-U23" sheetId="8" r:id="rId9"/>
    <sheet name="Biathlon" sheetId="9" r:id="rId10"/>
    <sheet name="Biathlon Veteran European cup" sheetId="10" r:id="rId11"/>
    <sheet name="Jerk-U16" sheetId="11" r:id="rId12"/>
    <sheet name="Jerk-U18" sheetId="12" r:id="rId13"/>
    <sheet name="Jerk-U23" sheetId="13" r:id="rId14"/>
    <sheet name="Jerk" sheetId="14" r:id="rId15"/>
    <sheet name="Jerk Veteran European cup" sheetId="15" r:id="rId16"/>
    <sheet name="Snatch-U16" sheetId="16" r:id="rId17"/>
    <sheet name="Snatch-U18" sheetId="17" r:id="rId18"/>
    <sheet name="Snatch -U23" sheetId="18" r:id="rId19"/>
    <sheet name="Snatch" sheetId="19" r:id="rId20"/>
    <sheet name="Snatch Veteran European cup" sheetId="20" r:id="rId21"/>
    <sheet name="LC-U16" sheetId="21" r:id="rId22"/>
    <sheet name="LC-U18" sheetId="22" r:id="rId23"/>
    <sheet name="LC-U23" sheetId="23" r:id="rId24"/>
    <sheet name="LC" sheetId="24" r:id="rId25"/>
    <sheet name="LC-Veteran European cup" sheetId="25" r:id="rId26"/>
    <sheet name="Snatch12-U16" sheetId="27" r:id="rId27"/>
    <sheet name="Snatch12-U18" sheetId="28" r:id="rId28"/>
    <sheet name="Snatch12-U23" sheetId="29" r:id="rId29"/>
    <sheet name="Snatch12" sheetId="30" r:id="rId30"/>
    <sheet name="Snatch12-Veteran European cup" sheetId="31" r:id="rId31"/>
    <sheet name="Relay Race -Jerk (V European cu" sheetId="32" r:id="rId32"/>
    <sheet name="Relay Race-LC" sheetId="33" r:id="rId33"/>
    <sheet name="Relay Race - Mix European games" sheetId="35" r:id="rId34"/>
    <sheet name="1-arm European games" sheetId="26" r:id="rId35"/>
    <sheet name="1-arm 30 min European games" sheetId="37" r:id="rId3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4" i="19" l="1"/>
  <c r="I64" i="19"/>
  <c r="G64" i="19"/>
  <c r="H63" i="36"/>
  <c r="H62" i="36"/>
  <c r="H61" i="36"/>
  <c r="H60" i="36"/>
  <c r="H59" i="36"/>
  <c r="H58" i="36"/>
  <c r="H57" i="36"/>
  <c r="H56" i="36"/>
  <c r="H55" i="36"/>
  <c r="H54" i="36"/>
  <c r="H53" i="36"/>
  <c r="H52" i="36"/>
  <c r="B51" i="36"/>
  <c r="H51" i="36" s="1"/>
  <c r="H50" i="36"/>
  <c r="H49" i="36"/>
  <c r="H45" i="36"/>
  <c r="H44" i="36"/>
  <c r="H43" i="36"/>
  <c r="H42" i="36"/>
  <c r="B41" i="36"/>
  <c r="H41" i="36" s="1"/>
  <c r="H40" i="36"/>
  <c r="H39" i="36"/>
  <c r="H38" i="36"/>
  <c r="H37" i="36"/>
  <c r="B36" i="36"/>
  <c r="H36" i="36" s="1"/>
  <c r="D35" i="36"/>
  <c r="B35" i="36"/>
  <c r="H35" i="36" s="1"/>
  <c r="D34" i="36"/>
  <c r="B34" i="36"/>
  <c r="H34" i="36" s="1"/>
  <c r="B33" i="36"/>
  <c r="H33" i="36" s="1"/>
  <c r="H32" i="36"/>
  <c r="H28" i="36"/>
  <c r="H27" i="36"/>
  <c r="H26" i="36"/>
  <c r="H25" i="36"/>
  <c r="H24" i="36"/>
  <c r="H20" i="36"/>
  <c r="H19" i="36"/>
  <c r="H18" i="36"/>
  <c r="H17" i="36"/>
  <c r="H16" i="36"/>
  <c r="L64" i="19" l="1"/>
  <c r="G37" i="31"/>
  <c r="L37" i="31" s="1"/>
  <c r="K16" i="27"/>
  <c r="I16" i="27"/>
  <c r="G16" i="27"/>
  <c r="K62" i="30"/>
  <c r="I62" i="30"/>
  <c r="G62" i="30"/>
  <c r="K18" i="5"/>
  <c r="L18" i="5" s="1"/>
  <c r="I18" i="5"/>
  <c r="G18" i="5"/>
  <c r="G64" i="14"/>
  <c r="K22" i="11"/>
  <c r="L22" i="11" s="1"/>
  <c r="I22" i="11"/>
  <c r="G22" i="11"/>
  <c r="K17" i="27"/>
  <c r="I17" i="27"/>
  <c r="G17" i="27"/>
  <c r="K45" i="24"/>
  <c r="L45" i="24" s="1"/>
  <c r="I45" i="24"/>
  <c r="G45" i="24"/>
  <c r="L44" i="12"/>
  <c r="K44" i="12"/>
  <c r="I44" i="12"/>
  <c r="G44" i="12"/>
  <c r="K36" i="30"/>
  <c r="I36" i="30"/>
  <c r="G36" i="30"/>
  <c r="K34" i="25"/>
  <c r="I34" i="25"/>
  <c r="G34" i="25"/>
  <c r="K39" i="31"/>
  <c r="I39" i="31"/>
  <c r="G39" i="31"/>
  <c r="K44" i="31"/>
  <c r="I44" i="31"/>
  <c r="G44" i="31"/>
  <c r="M18" i="37"/>
  <c r="K18" i="37"/>
  <c r="I18" i="37"/>
  <c r="K44" i="24"/>
  <c r="I44" i="24"/>
  <c r="G44" i="24"/>
  <c r="K103" i="19"/>
  <c r="I103" i="19"/>
  <c r="G103" i="19"/>
  <c r="K58" i="24"/>
  <c r="I58" i="24"/>
  <c r="G58" i="24"/>
  <c r="K76" i="30"/>
  <c r="I76" i="30"/>
  <c r="G76" i="30"/>
  <c r="K29" i="29"/>
  <c r="I29" i="29"/>
  <c r="G29" i="29"/>
  <c r="K29" i="19"/>
  <c r="I29" i="19"/>
  <c r="G29" i="19"/>
  <c r="K45" i="18"/>
  <c r="I45" i="18"/>
  <c r="G45" i="18"/>
  <c r="K66" i="19"/>
  <c r="I66" i="19"/>
  <c r="G66" i="19"/>
  <c r="G17" i="7"/>
  <c r="I17" i="7"/>
  <c r="K17" i="7"/>
  <c r="G22" i="7"/>
  <c r="I22" i="7"/>
  <c r="K22" i="7"/>
  <c r="G23" i="7"/>
  <c r="I23" i="7"/>
  <c r="K23" i="7"/>
  <c r="G28" i="7"/>
  <c r="I28" i="7"/>
  <c r="K28" i="7"/>
  <c r="G33" i="7"/>
  <c r="I33" i="7"/>
  <c r="K33" i="7"/>
  <c r="K22" i="29"/>
  <c r="I22" i="29"/>
  <c r="G22" i="29"/>
  <c r="M34" i="26"/>
  <c r="K34" i="26"/>
  <c r="I34" i="26"/>
  <c r="M28" i="37"/>
  <c r="K28" i="37"/>
  <c r="I28" i="37"/>
  <c r="M23" i="37"/>
  <c r="K23" i="37"/>
  <c r="I23" i="37"/>
  <c r="M17" i="37"/>
  <c r="K17" i="37"/>
  <c r="I17" i="37"/>
  <c r="M29" i="26"/>
  <c r="K29" i="26"/>
  <c r="I29" i="26"/>
  <c r="M28" i="26"/>
  <c r="K28" i="26"/>
  <c r="I28" i="26"/>
  <c r="M23" i="26"/>
  <c r="K23" i="26"/>
  <c r="I23" i="26"/>
  <c r="M22" i="26"/>
  <c r="K22" i="26"/>
  <c r="I22" i="26"/>
  <c r="M20" i="35"/>
  <c r="N20" i="35" s="1"/>
  <c r="M19" i="35"/>
  <c r="N19" i="35" s="1"/>
  <c r="M18" i="35"/>
  <c r="N18" i="35" s="1"/>
  <c r="M17" i="35"/>
  <c r="N17" i="35" s="1"/>
  <c r="J17" i="35"/>
  <c r="G17" i="35"/>
  <c r="M36" i="33"/>
  <c r="N36" i="33" s="1"/>
  <c r="M35" i="33"/>
  <c r="N35" i="33" s="1"/>
  <c r="M34" i="33"/>
  <c r="N34" i="33" s="1"/>
  <c r="M33" i="33"/>
  <c r="N33" i="33" s="1"/>
  <c r="J33" i="33"/>
  <c r="G33" i="33"/>
  <c r="N28" i="33"/>
  <c r="M28" i="33"/>
  <c r="M27" i="33"/>
  <c r="N27" i="33" s="1"/>
  <c r="M26" i="33"/>
  <c r="N26" i="33" s="1"/>
  <c r="M25" i="33"/>
  <c r="N25" i="33" s="1"/>
  <c r="J25" i="33"/>
  <c r="G25" i="33"/>
  <c r="M20" i="33"/>
  <c r="N20" i="33" s="1"/>
  <c r="M19" i="33"/>
  <c r="N19" i="33" s="1"/>
  <c r="M18" i="33"/>
  <c r="N18" i="33" s="1"/>
  <c r="M17" i="33"/>
  <c r="N17" i="33" s="1"/>
  <c r="J17" i="33"/>
  <c r="G17" i="33"/>
  <c r="M44" i="32"/>
  <c r="N44" i="32" s="1"/>
  <c r="M43" i="32"/>
  <c r="N43" i="32" s="1"/>
  <c r="M42" i="32"/>
  <c r="N42" i="32" s="1"/>
  <c r="M41" i="32"/>
  <c r="N41" i="32" s="1"/>
  <c r="J41" i="32"/>
  <c r="G41" i="32"/>
  <c r="M36" i="32"/>
  <c r="N36" i="32" s="1"/>
  <c r="M35" i="32"/>
  <c r="N35" i="32" s="1"/>
  <c r="M34" i="32"/>
  <c r="N34" i="32" s="1"/>
  <c r="M33" i="32"/>
  <c r="N33" i="32" s="1"/>
  <c r="G33" i="32"/>
  <c r="M28" i="32"/>
  <c r="N28" i="32" s="1"/>
  <c r="M27" i="32"/>
  <c r="N27" i="32" s="1"/>
  <c r="M26" i="32"/>
  <c r="N26" i="32" s="1"/>
  <c r="M25" i="32"/>
  <c r="N25" i="32" s="1"/>
  <c r="G25" i="32"/>
  <c r="G17" i="32"/>
  <c r="M20" i="32"/>
  <c r="M19" i="32"/>
  <c r="M18" i="32"/>
  <c r="M17" i="32"/>
  <c r="K86" i="31"/>
  <c r="I86" i="31"/>
  <c r="G86" i="31"/>
  <c r="K81" i="31"/>
  <c r="I81" i="31"/>
  <c r="G81" i="31"/>
  <c r="K80" i="31"/>
  <c r="I80" i="31"/>
  <c r="G80" i="31"/>
  <c r="K75" i="31"/>
  <c r="I75" i="31"/>
  <c r="G75" i="31"/>
  <c r="K70" i="31"/>
  <c r="I70" i="31"/>
  <c r="G70" i="31"/>
  <c r="K69" i="31"/>
  <c r="I69" i="31"/>
  <c r="G69" i="31"/>
  <c r="K64" i="31"/>
  <c r="I64" i="31"/>
  <c r="G64" i="31"/>
  <c r="K59" i="31"/>
  <c r="I59" i="31"/>
  <c r="G59" i="31"/>
  <c r="K54" i="31"/>
  <c r="I54" i="31"/>
  <c r="G54" i="31"/>
  <c r="K49" i="31"/>
  <c r="I49" i="31"/>
  <c r="G49" i="31"/>
  <c r="K38" i="31"/>
  <c r="I38" i="31"/>
  <c r="G38" i="31"/>
  <c r="K37" i="31"/>
  <c r="I37" i="31"/>
  <c r="K32" i="31"/>
  <c r="I32" i="31"/>
  <c r="G32" i="31"/>
  <c r="K27" i="31"/>
  <c r="I27" i="31"/>
  <c r="G27" i="31"/>
  <c r="K22" i="31"/>
  <c r="I22" i="31"/>
  <c r="G22" i="31"/>
  <c r="K17" i="31"/>
  <c r="I17" i="31"/>
  <c r="G17" i="31"/>
  <c r="K93" i="30"/>
  <c r="I93" i="30"/>
  <c r="G93" i="30"/>
  <c r="K88" i="30"/>
  <c r="I88" i="30"/>
  <c r="G88" i="30"/>
  <c r="K83" i="30"/>
  <c r="I83" i="30"/>
  <c r="G83" i="30"/>
  <c r="K82" i="30"/>
  <c r="I82" i="30"/>
  <c r="G82" i="30"/>
  <c r="K81" i="30"/>
  <c r="I81" i="30"/>
  <c r="G81" i="30"/>
  <c r="K75" i="30"/>
  <c r="I75" i="30"/>
  <c r="G75" i="30"/>
  <c r="K74" i="30"/>
  <c r="I74" i="30"/>
  <c r="G74" i="30"/>
  <c r="K69" i="30"/>
  <c r="I69" i="30"/>
  <c r="G69" i="30"/>
  <c r="K68" i="30"/>
  <c r="I68" i="30"/>
  <c r="G68" i="30"/>
  <c r="K67" i="30"/>
  <c r="I67" i="30"/>
  <c r="G67" i="30"/>
  <c r="K61" i="30"/>
  <c r="I61" i="30"/>
  <c r="G61" i="30"/>
  <c r="K60" i="30"/>
  <c r="I60" i="30"/>
  <c r="G60" i="30"/>
  <c r="K59" i="30"/>
  <c r="I59" i="30"/>
  <c r="G59" i="30"/>
  <c r="K58" i="30"/>
  <c r="I58" i="30"/>
  <c r="G58" i="30"/>
  <c r="K57" i="30"/>
  <c r="I57" i="30"/>
  <c r="G57" i="30"/>
  <c r="K52" i="30"/>
  <c r="I52" i="30"/>
  <c r="G52" i="30"/>
  <c r="K51" i="30"/>
  <c r="I51" i="30"/>
  <c r="G51" i="30"/>
  <c r="K50" i="30"/>
  <c r="I50" i="30"/>
  <c r="G50" i="30"/>
  <c r="K45" i="30"/>
  <c r="I45" i="30"/>
  <c r="G45" i="30"/>
  <c r="K44" i="30"/>
  <c r="I44" i="30"/>
  <c r="G44" i="30"/>
  <c r="K43" i="30"/>
  <c r="I43" i="30"/>
  <c r="G43" i="30"/>
  <c r="K42" i="30"/>
  <c r="I42" i="30"/>
  <c r="G42" i="30"/>
  <c r="K41" i="30"/>
  <c r="I41" i="30"/>
  <c r="G41" i="30"/>
  <c r="K35" i="30"/>
  <c r="I35" i="30"/>
  <c r="G35" i="30"/>
  <c r="K34" i="30"/>
  <c r="I34" i="30"/>
  <c r="G34" i="30"/>
  <c r="K29" i="30"/>
  <c r="I29" i="30"/>
  <c r="G29" i="30"/>
  <c r="K28" i="30"/>
  <c r="I28" i="30"/>
  <c r="G28" i="30"/>
  <c r="K23" i="30"/>
  <c r="I23" i="30"/>
  <c r="G23" i="30"/>
  <c r="K18" i="30"/>
  <c r="I18" i="30"/>
  <c r="G18" i="30"/>
  <c r="K17" i="30"/>
  <c r="I17" i="30"/>
  <c r="G17" i="30"/>
  <c r="K39" i="29"/>
  <c r="I39" i="29"/>
  <c r="G39" i="29"/>
  <c r="K34" i="29"/>
  <c r="I34" i="29"/>
  <c r="G34" i="29"/>
  <c r="K28" i="29"/>
  <c r="I28" i="29"/>
  <c r="G28" i="29"/>
  <c r="K23" i="29"/>
  <c r="I23" i="29"/>
  <c r="G23" i="29"/>
  <c r="K17" i="29"/>
  <c r="I17" i="29"/>
  <c r="G17" i="29"/>
  <c r="K37" i="28"/>
  <c r="I37" i="28"/>
  <c r="G37" i="28"/>
  <c r="K32" i="28"/>
  <c r="I32" i="28"/>
  <c r="G32" i="28"/>
  <c r="K27" i="28"/>
  <c r="I27" i="28"/>
  <c r="G27" i="28"/>
  <c r="K22" i="28"/>
  <c r="I22" i="28"/>
  <c r="G22" i="28"/>
  <c r="K17" i="28"/>
  <c r="I17" i="28"/>
  <c r="G17" i="28"/>
  <c r="K39" i="27"/>
  <c r="I39" i="27"/>
  <c r="G39" i="27"/>
  <c r="K38" i="27"/>
  <c r="I38" i="27"/>
  <c r="G38" i="27"/>
  <c r="K33" i="27"/>
  <c r="I33" i="27"/>
  <c r="G33" i="27"/>
  <c r="K32" i="27"/>
  <c r="I32" i="27"/>
  <c r="G32" i="27"/>
  <c r="K27" i="27"/>
  <c r="I27" i="27"/>
  <c r="G27" i="27"/>
  <c r="K22" i="27"/>
  <c r="I22" i="27"/>
  <c r="G22" i="27"/>
  <c r="M17" i="26"/>
  <c r="K17" i="26"/>
  <c r="K49" i="25"/>
  <c r="I49" i="25"/>
  <c r="G49" i="25"/>
  <c r="K44" i="25"/>
  <c r="I44" i="25"/>
  <c r="G44" i="25"/>
  <c r="K39" i="25"/>
  <c r="I39" i="25"/>
  <c r="G39" i="25"/>
  <c r="K33" i="25"/>
  <c r="I33" i="25"/>
  <c r="G33" i="25"/>
  <c r="K28" i="25"/>
  <c r="I28" i="25"/>
  <c r="G28" i="25"/>
  <c r="K23" i="25"/>
  <c r="I23" i="25"/>
  <c r="G23" i="25"/>
  <c r="K17" i="25"/>
  <c r="I17" i="25"/>
  <c r="G17" i="25"/>
  <c r="K74" i="24"/>
  <c r="I74" i="24"/>
  <c r="G74" i="24"/>
  <c r="K69" i="24"/>
  <c r="I69" i="24"/>
  <c r="G69" i="24"/>
  <c r="K64" i="24"/>
  <c r="I64" i="24"/>
  <c r="G64" i="24"/>
  <c r="K63" i="24"/>
  <c r="I63" i="24"/>
  <c r="G63" i="24"/>
  <c r="K57" i="24"/>
  <c r="I57" i="24"/>
  <c r="G57" i="24"/>
  <c r="K56" i="24"/>
  <c r="I56" i="24"/>
  <c r="G56" i="24"/>
  <c r="K51" i="24"/>
  <c r="I51" i="24"/>
  <c r="G51" i="24"/>
  <c r="K50" i="24"/>
  <c r="I50" i="24"/>
  <c r="G50" i="24"/>
  <c r="K43" i="24"/>
  <c r="I43" i="24"/>
  <c r="G43" i="24"/>
  <c r="K42" i="24"/>
  <c r="I42" i="24"/>
  <c r="G42" i="24"/>
  <c r="K37" i="24"/>
  <c r="I37" i="24"/>
  <c r="G37" i="24"/>
  <c r="K36" i="24"/>
  <c r="I36" i="24"/>
  <c r="G36" i="24"/>
  <c r="K35" i="24"/>
  <c r="I35" i="24"/>
  <c r="G35" i="24"/>
  <c r="K30" i="24"/>
  <c r="I30" i="24"/>
  <c r="G30" i="24"/>
  <c r="K29" i="24"/>
  <c r="I29" i="24"/>
  <c r="G29" i="24"/>
  <c r="K24" i="24"/>
  <c r="I24" i="24"/>
  <c r="G24" i="24"/>
  <c r="K23" i="24"/>
  <c r="I23" i="24"/>
  <c r="G23" i="24"/>
  <c r="K18" i="24"/>
  <c r="I18" i="24"/>
  <c r="G18" i="24"/>
  <c r="K17" i="24"/>
  <c r="I17" i="24"/>
  <c r="G17" i="24"/>
  <c r="K50" i="23"/>
  <c r="I50" i="23"/>
  <c r="G50" i="23"/>
  <c r="K45" i="23"/>
  <c r="I45" i="23"/>
  <c r="G45" i="23"/>
  <c r="K44" i="23"/>
  <c r="I44" i="23"/>
  <c r="G44" i="23"/>
  <c r="K39" i="23"/>
  <c r="I39" i="23"/>
  <c r="G39" i="23"/>
  <c r="K38" i="23"/>
  <c r="I38" i="23"/>
  <c r="G38" i="23"/>
  <c r="K33" i="23"/>
  <c r="I33" i="23"/>
  <c r="G33" i="23"/>
  <c r="K28" i="23"/>
  <c r="I28" i="23"/>
  <c r="G28" i="23"/>
  <c r="K27" i="23"/>
  <c r="I27" i="23"/>
  <c r="G27" i="23"/>
  <c r="K22" i="23"/>
  <c r="I22" i="23"/>
  <c r="G22" i="23"/>
  <c r="K17" i="23"/>
  <c r="I17" i="23"/>
  <c r="G17" i="23"/>
  <c r="K52" i="22"/>
  <c r="I52" i="22"/>
  <c r="G52" i="22"/>
  <c r="K47" i="22"/>
  <c r="I47" i="22"/>
  <c r="G47" i="22"/>
  <c r="K42" i="22"/>
  <c r="I42" i="22"/>
  <c r="G42" i="22"/>
  <c r="K37" i="22"/>
  <c r="I37" i="22"/>
  <c r="G37" i="22"/>
  <c r="K32" i="22"/>
  <c r="I32" i="22"/>
  <c r="G32" i="22"/>
  <c r="K27" i="22"/>
  <c r="I27" i="22"/>
  <c r="G27" i="22"/>
  <c r="K22" i="22"/>
  <c r="I22" i="22"/>
  <c r="G22" i="22"/>
  <c r="K17" i="22"/>
  <c r="I17" i="22"/>
  <c r="G17" i="22"/>
  <c r="K55" i="21"/>
  <c r="I55" i="21"/>
  <c r="G55" i="21"/>
  <c r="K50" i="21"/>
  <c r="I50" i="21"/>
  <c r="G50" i="21"/>
  <c r="K45" i="21"/>
  <c r="I45" i="21"/>
  <c r="G45" i="21"/>
  <c r="K44" i="21"/>
  <c r="I44" i="21"/>
  <c r="G44" i="21"/>
  <c r="K39" i="21"/>
  <c r="I39" i="21"/>
  <c r="G39" i="21"/>
  <c r="K38" i="21"/>
  <c r="I38" i="21"/>
  <c r="G38" i="21"/>
  <c r="K33" i="21"/>
  <c r="I33" i="21"/>
  <c r="G33" i="21"/>
  <c r="K28" i="21"/>
  <c r="I28" i="21"/>
  <c r="G28" i="21"/>
  <c r="K23" i="21"/>
  <c r="I23" i="21"/>
  <c r="G23" i="21"/>
  <c r="K18" i="21"/>
  <c r="I18" i="21"/>
  <c r="G18" i="21"/>
  <c r="K17" i="21"/>
  <c r="I17" i="21"/>
  <c r="G17" i="21"/>
  <c r="K86" i="20"/>
  <c r="I86" i="20"/>
  <c r="G86" i="20"/>
  <c r="K81" i="20"/>
  <c r="I81" i="20"/>
  <c r="G81" i="20"/>
  <c r="K76" i="20"/>
  <c r="I76" i="20"/>
  <c r="G76" i="20"/>
  <c r="K71" i="20"/>
  <c r="I71" i="20"/>
  <c r="G71" i="20"/>
  <c r="K66" i="20"/>
  <c r="I66" i="20"/>
  <c r="G66" i="20"/>
  <c r="K61" i="20"/>
  <c r="I61" i="20"/>
  <c r="G61" i="20"/>
  <c r="K56" i="20"/>
  <c r="I56" i="20"/>
  <c r="G56" i="20"/>
  <c r="K51" i="20"/>
  <c r="I51" i="20"/>
  <c r="G51" i="20"/>
  <c r="K46" i="20"/>
  <c r="I46" i="20"/>
  <c r="G46" i="20"/>
  <c r="K41" i="20"/>
  <c r="I41" i="20"/>
  <c r="G41" i="20"/>
  <c r="K36" i="20"/>
  <c r="I36" i="20"/>
  <c r="G36" i="20"/>
  <c r="K35" i="20"/>
  <c r="I35" i="20"/>
  <c r="G35" i="20"/>
  <c r="K30" i="20"/>
  <c r="I30" i="20"/>
  <c r="G30" i="20"/>
  <c r="K25" i="20"/>
  <c r="I25" i="20"/>
  <c r="G25" i="20"/>
  <c r="K19" i="20"/>
  <c r="I19" i="20"/>
  <c r="G19" i="20"/>
  <c r="K18" i="20"/>
  <c r="I18" i="20"/>
  <c r="G18" i="20"/>
  <c r="K17" i="20"/>
  <c r="I17" i="20"/>
  <c r="G17" i="20"/>
  <c r="K98" i="19"/>
  <c r="I98" i="19"/>
  <c r="G98" i="19"/>
  <c r="K93" i="19"/>
  <c r="I93" i="19"/>
  <c r="G93" i="19"/>
  <c r="K92" i="19"/>
  <c r="I92" i="19"/>
  <c r="G92" i="19"/>
  <c r="K91" i="19"/>
  <c r="I91" i="19"/>
  <c r="G91" i="19"/>
  <c r="K90" i="19"/>
  <c r="I90" i="19"/>
  <c r="G90" i="19"/>
  <c r="K85" i="19"/>
  <c r="I85" i="19"/>
  <c r="G85" i="19"/>
  <c r="K84" i="19"/>
  <c r="I84" i="19"/>
  <c r="G84" i="19"/>
  <c r="K83" i="19"/>
  <c r="I83" i="19"/>
  <c r="G83" i="19"/>
  <c r="K82" i="19"/>
  <c r="I82" i="19"/>
  <c r="G82" i="19"/>
  <c r="K81" i="19"/>
  <c r="I81" i="19"/>
  <c r="G81" i="19"/>
  <c r="K80" i="19"/>
  <c r="I80" i="19"/>
  <c r="G80" i="19"/>
  <c r="K79" i="19"/>
  <c r="I79" i="19"/>
  <c r="G79" i="19"/>
  <c r="K74" i="19"/>
  <c r="I74" i="19"/>
  <c r="G74" i="19"/>
  <c r="K73" i="19"/>
  <c r="I73" i="19"/>
  <c r="G73" i="19"/>
  <c r="K72" i="19"/>
  <c r="I72" i="19"/>
  <c r="G72" i="19"/>
  <c r="K71" i="19"/>
  <c r="I71" i="19"/>
  <c r="G71" i="19"/>
  <c r="K65" i="19"/>
  <c r="I65" i="19"/>
  <c r="G65" i="19"/>
  <c r="K62" i="19"/>
  <c r="I62" i="19"/>
  <c r="G62" i="19"/>
  <c r="K61" i="19"/>
  <c r="I61" i="19"/>
  <c r="G61" i="19"/>
  <c r="K60" i="19"/>
  <c r="I60" i="19"/>
  <c r="G60" i="19"/>
  <c r="K59" i="19"/>
  <c r="I59" i="19"/>
  <c r="G59" i="19"/>
  <c r="K54" i="19"/>
  <c r="I54" i="19"/>
  <c r="G54" i="19"/>
  <c r="K53" i="19"/>
  <c r="I53" i="19"/>
  <c r="G53" i="19"/>
  <c r="K52" i="19"/>
  <c r="I52" i="19"/>
  <c r="G52" i="19"/>
  <c r="K51" i="19"/>
  <c r="I51" i="19"/>
  <c r="G51" i="19"/>
  <c r="K46" i="19"/>
  <c r="I46" i="19"/>
  <c r="G46" i="19"/>
  <c r="K45" i="19"/>
  <c r="I45" i="19"/>
  <c r="G45" i="19"/>
  <c r="K44" i="19"/>
  <c r="I44" i="19"/>
  <c r="G44" i="19"/>
  <c r="K43" i="19"/>
  <c r="I43" i="19"/>
  <c r="G43" i="19"/>
  <c r="K42" i="19"/>
  <c r="I42" i="19"/>
  <c r="G42" i="19"/>
  <c r="K37" i="19"/>
  <c r="I37" i="19"/>
  <c r="G37" i="19"/>
  <c r="K36" i="19"/>
  <c r="I36" i="19"/>
  <c r="G36" i="19"/>
  <c r="K35" i="19"/>
  <c r="I35" i="19"/>
  <c r="G35" i="19"/>
  <c r="K30" i="19"/>
  <c r="I30" i="19"/>
  <c r="G30" i="19"/>
  <c r="K28" i="19"/>
  <c r="I28" i="19"/>
  <c r="G28" i="19"/>
  <c r="K23" i="19"/>
  <c r="I23" i="19"/>
  <c r="G23" i="19"/>
  <c r="K22" i="19"/>
  <c r="I22" i="19"/>
  <c r="G22" i="19"/>
  <c r="K17" i="19"/>
  <c r="I17" i="19"/>
  <c r="G17" i="19"/>
  <c r="K56" i="18"/>
  <c r="I56" i="18"/>
  <c r="G56" i="18"/>
  <c r="K51" i="18"/>
  <c r="I51" i="18"/>
  <c r="G51" i="18"/>
  <c r="K50" i="18"/>
  <c r="I50" i="18"/>
  <c r="G50" i="18"/>
  <c r="K44" i="18"/>
  <c r="I44" i="18"/>
  <c r="G44" i="18"/>
  <c r="K39" i="18"/>
  <c r="I39" i="18"/>
  <c r="G39" i="18"/>
  <c r="K34" i="18"/>
  <c r="I34" i="18"/>
  <c r="G34" i="18"/>
  <c r="K33" i="18"/>
  <c r="I33" i="18"/>
  <c r="G33" i="18"/>
  <c r="K32" i="18"/>
  <c r="I32" i="18"/>
  <c r="G32" i="18"/>
  <c r="K27" i="18"/>
  <c r="I27" i="18"/>
  <c r="G27" i="18"/>
  <c r="K22" i="18"/>
  <c r="I22" i="18"/>
  <c r="G22" i="18"/>
  <c r="K17" i="18"/>
  <c r="I17" i="18"/>
  <c r="G17" i="18"/>
  <c r="K53" i="17"/>
  <c r="I53" i="17"/>
  <c r="G53" i="17"/>
  <c r="K48" i="17"/>
  <c r="I48" i="17"/>
  <c r="G48" i="17"/>
  <c r="K47" i="17"/>
  <c r="I47" i="17"/>
  <c r="G47" i="17"/>
  <c r="K42" i="17"/>
  <c r="I42" i="17"/>
  <c r="G42" i="17"/>
  <c r="K37" i="17"/>
  <c r="I37" i="17"/>
  <c r="G37" i="17"/>
  <c r="K32" i="17"/>
  <c r="I32" i="17"/>
  <c r="G32" i="17"/>
  <c r="K27" i="17"/>
  <c r="I27" i="17"/>
  <c r="G27" i="17"/>
  <c r="K22" i="17"/>
  <c r="I22" i="17"/>
  <c r="G22" i="17"/>
  <c r="K17" i="17"/>
  <c r="I17" i="17"/>
  <c r="G17" i="17"/>
  <c r="K50" i="16"/>
  <c r="I50" i="16"/>
  <c r="G50" i="16"/>
  <c r="K49" i="16"/>
  <c r="I49" i="16"/>
  <c r="G49" i="16"/>
  <c r="K44" i="16"/>
  <c r="I44" i="16"/>
  <c r="G44" i="16"/>
  <c r="K39" i="16"/>
  <c r="I39" i="16"/>
  <c r="G39" i="16"/>
  <c r="K38" i="16"/>
  <c r="I38" i="16"/>
  <c r="G38" i="16"/>
  <c r="K33" i="16"/>
  <c r="I33" i="16"/>
  <c r="G33" i="16"/>
  <c r="K32" i="16"/>
  <c r="I32" i="16"/>
  <c r="G32" i="16"/>
  <c r="K27" i="16"/>
  <c r="I27" i="16"/>
  <c r="G27" i="16"/>
  <c r="K22" i="16"/>
  <c r="I22" i="16"/>
  <c r="G22" i="16"/>
  <c r="K17" i="16"/>
  <c r="I17" i="16"/>
  <c r="G17" i="16"/>
  <c r="K50" i="15"/>
  <c r="I50" i="15"/>
  <c r="G50" i="15"/>
  <c r="K45" i="15"/>
  <c r="I45" i="15"/>
  <c r="G45" i="15"/>
  <c r="K40" i="15"/>
  <c r="I40" i="15"/>
  <c r="G40" i="15"/>
  <c r="K35" i="15"/>
  <c r="I35" i="15"/>
  <c r="G35" i="15"/>
  <c r="K34" i="15"/>
  <c r="I34" i="15"/>
  <c r="G34" i="15"/>
  <c r="K29" i="15"/>
  <c r="I29" i="15"/>
  <c r="G29" i="15"/>
  <c r="K28" i="15"/>
  <c r="I28" i="15"/>
  <c r="G28" i="15"/>
  <c r="K23" i="15"/>
  <c r="I23" i="15"/>
  <c r="G23" i="15"/>
  <c r="K18" i="15"/>
  <c r="I18" i="15"/>
  <c r="G18" i="15"/>
  <c r="K17" i="15"/>
  <c r="I17" i="15"/>
  <c r="G17" i="15"/>
  <c r="K70" i="14"/>
  <c r="I70" i="14"/>
  <c r="G70" i="14"/>
  <c r="K64" i="14"/>
  <c r="I64" i="14"/>
  <c r="K63" i="14"/>
  <c r="I63" i="14"/>
  <c r="G63" i="14"/>
  <c r="K58" i="14"/>
  <c r="I58" i="14"/>
  <c r="G58" i="14"/>
  <c r="K57" i="14"/>
  <c r="I57" i="14"/>
  <c r="G57" i="14"/>
  <c r="K56" i="14"/>
  <c r="I56" i="14"/>
  <c r="G56" i="14"/>
  <c r="K55" i="14"/>
  <c r="I55" i="14"/>
  <c r="G55" i="14"/>
  <c r="K54" i="14"/>
  <c r="I54" i="14"/>
  <c r="G54" i="14"/>
  <c r="K49" i="14"/>
  <c r="I49" i="14"/>
  <c r="G49" i="14"/>
  <c r="K48" i="14"/>
  <c r="I48" i="14"/>
  <c r="G48" i="14"/>
  <c r="K47" i="14"/>
  <c r="I47" i="14"/>
  <c r="G47" i="14"/>
  <c r="K42" i="14"/>
  <c r="I42" i="14"/>
  <c r="G42" i="14"/>
  <c r="K41" i="14"/>
  <c r="I41" i="14"/>
  <c r="G41" i="14"/>
  <c r="K36" i="14"/>
  <c r="I36" i="14"/>
  <c r="G36" i="14"/>
  <c r="K34" i="14"/>
  <c r="I34" i="14"/>
  <c r="G34" i="14"/>
  <c r="K35" i="14"/>
  <c r="I35" i="14"/>
  <c r="G35" i="14"/>
  <c r="K29" i="14"/>
  <c r="I29" i="14"/>
  <c r="G29" i="14"/>
  <c r="K24" i="14"/>
  <c r="I24" i="14"/>
  <c r="G24" i="14"/>
  <c r="K23" i="14"/>
  <c r="I23" i="14"/>
  <c r="G23" i="14"/>
  <c r="K18" i="14"/>
  <c r="I18" i="14"/>
  <c r="G18" i="14"/>
  <c r="K17" i="14"/>
  <c r="I17" i="14"/>
  <c r="G17" i="14"/>
  <c r="K46" i="13"/>
  <c r="I46" i="13"/>
  <c r="G46" i="13"/>
  <c r="K45" i="13"/>
  <c r="I45" i="13"/>
  <c r="G45" i="13"/>
  <c r="K40" i="13"/>
  <c r="I40" i="13"/>
  <c r="G40" i="13"/>
  <c r="K39" i="13"/>
  <c r="I39" i="13"/>
  <c r="G39" i="13"/>
  <c r="K34" i="13"/>
  <c r="I34" i="13"/>
  <c r="G34" i="13"/>
  <c r="K33" i="13"/>
  <c r="I33" i="13"/>
  <c r="G33" i="13"/>
  <c r="K32" i="13"/>
  <c r="I32" i="13"/>
  <c r="G32" i="13"/>
  <c r="K27" i="13"/>
  <c r="I27" i="13"/>
  <c r="G27" i="13"/>
  <c r="K22" i="13"/>
  <c r="I22" i="13"/>
  <c r="G22" i="13"/>
  <c r="K17" i="13"/>
  <c r="I17" i="13"/>
  <c r="G17" i="13"/>
  <c r="K55" i="12"/>
  <c r="I55" i="12"/>
  <c r="G55" i="12"/>
  <c r="K50" i="12"/>
  <c r="I50" i="12"/>
  <c r="G50" i="12"/>
  <c r="K49" i="12"/>
  <c r="I49" i="12"/>
  <c r="G49" i="12"/>
  <c r="K43" i="12"/>
  <c r="I43" i="12"/>
  <c r="G43" i="12"/>
  <c r="K42" i="12"/>
  <c r="I42" i="12"/>
  <c r="G42" i="12"/>
  <c r="K37" i="12"/>
  <c r="I37" i="12"/>
  <c r="G37" i="12"/>
  <c r="K32" i="12"/>
  <c r="I32" i="12"/>
  <c r="G32" i="12"/>
  <c r="K27" i="12"/>
  <c r="I27" i="12"/>
  <c r="G27" i="12"/>
  <c r="K22" i="12"/>
  <c r="I22" i="12"/>
  <c r="G22" i="12"/>
  <c r="K17" i="12"/>
  <c r="I17" i="12"/>
  <c r="G17" i="12"/>
  <c r="K53" i="11"/>
  <c r="I53" i="11"/>
  <c r="G53" i="11"/>
  <c r="K48" i="11"/>
  <c r="I48" i="11"/>
  <c r="G48" i="11"/>
  <c r="K43" i="11"/>
  <c r="I43" i="11"/>
  <c r="G43" i="11"/>
  <c r="K42" i="11"/>
  <c r="I42" i="11"/>
  <c r="G42" i="11"/>
  <c r="K37" i="11"/>
  <c r="I37" i="11"/>
  <c r="G37" i="11"/>
  <c r="K32" i="11"/>
  <c r="I32" i="11"/>
  <c r="G32" i="11"/>
  <c r="K27" i="11"/>
  <c r="I27" i="11"/>
  <c r="G27" i="11"/>
  <c r="K17" i="11"/>
  <c r="I17" i="11"/>
  <c r="G17" i="11"/>
  <c r="K53" i="10"/>
  <c r="I53" i="10"/>
  <c r="G53" i="10"/>
  <c r="K48" i="10"/>
  <c r="I48" i="10"/>
  <c r="G48" i="10"/>
  <c r="K43" i="10"/>
  <c r="I43" i="10"/>
  <c r="G43" i="10"/>
  <c r="K38" i="10"/>
  <c r="I38" i="10"/>
  <c r="G38" i="10"/>
  <c r="K33" i="10"/>
  <c r="I33" i="10"/>
  <c r="G33" i="10"/>
  <c r="K28" i="10"/>
  <c r="I28" i="10"/>
  <c r="G28" i="10"/>
  <c r="K23" i="10"/>
  <c r="I23" i="10"/>
  <c r="G23" i="10"/>
  <c r="K18" i="10"/>
  <c r="I18" i="10"/>
  <c r="G18" i="10"/>
  <c r="K17" i="10"/>
  <c r="I17" i="10"/>
  <c r="G17" i="10"/>
  <c r="K52" i="9"/>
  <c r="I52" i="9"/>
  <c r="G52" i="9"/>
  <c r="K47" i="9"/>
  <c r="I47" i="9"/>
  <c r="G47" i="9"/>
  <c r="K46" i="9"/>
  <c r="I46" i="9"/>
  <c r="G46" i="9"/>
  <c r="K41" i="9"/>
  <c r="I41" i="9"/>
  <c r="G41" i="9"/>
  <c r="K40" i="9"/>
  <c r="I40" i="9"/>
  <c r="G40" i="9"/>
  <c r="K35" i="9"/>
  <c r="I35" i="9"/>
  <c r="G35" i="9"/>
  <c r="K34" i="9"/>
  <c r="I34" i="9"/>
  <c r="G34" i="9"/>
  <c r="K29" i="9"/>
  <c r="I29" i="9"/>
  <c r="G29" i="9"/>
  <c r="K28" i="9"/>
  <c r="I28" i="9"/>
  <c r="G28" i="9"/>
  <c r="K23" i="9"/>
  <c r="I23" i="9"/>
  <c r="G23" i="9"/>
  <c r="K22" i="9"/>
  <c r="I22" i="9"/>
  <c r="G22" i="9"/>
  <c r="K17" i="9"/>
  <c r="I17" i="9"/>
  <c r="G17" i="9"/>
  <c r="G17" i="8"/>
  <c r="I17" i="8"/>
  <c r="K17" i="8"/>
  <c r="K33" i="8"/>
  <c r="I33" i="8"/>
  <c r="G33" i="8"/>
  <c r="K28" i="8"/>
  <c r="I28" i="8"/>
  <c r="G28" i="8"/>
  <c r="K27" i="8"/>
  <c r="I27" i="8"/>
  <c r="G27" i="8"/>
  <c r="K22" i="8"/>
  <c r="I22" i="8"/>
  <c r="G22" i="8"/>
  <c r="K32" i="6"/>
  <c r="I32" i="6"/>
  <c r="G32" i="6"/>
  <c r="K42" i="6"/>
  <c r="I42" i="6"/>
  <c r="G42" i="6"/>
  <c r="K37" i="6"/>
  <c r="I37" i="6"/>
  <c r="G37" i="6"/>
  <c r="K27" i="6"/>
  <c r="I27" i="6"/>
  <c r="G27" i="6"/>
  <c r="K22" i="6"/>
  <c r="I22" i="6"/>
  <c r="G22" i="6"/>
  <c r="K17" i="6"/>
  <c r="I17" i="6"/>
  <c r="G17" i="6"/>
  <c r="K33" i="5"/>
  <c r="I33" i="5"/>
  <c r="G33" i="5"/>
  <c r="K28" i="5"/>
  <c r="I28" i="5"/>
  <c r="G28" i="5"/>
  <c r="K23" i="5"/>
  <c r="I23" i="5"/>
  <c r="G23" i="5"/>
  <c r="K58" i="4"/>
  <c r="I58" i="4"/>
  <c r="G58" i="4"/>
  <c r="K53" i="4"/>
  <c r="I53" i="4"/>
  <c r="G53" i="4"/>
  <c r="K48" i="4"/>
  <c r="I48" i="4"/>
  <c r="G48" i="4"/>
  <c r="K47" i="4"/>
  <c r="I47" i="4"/>
  <c r="G47" i="4"/>
  <c r="K42" i="4"/>
  <c r="I42" i="4"/>
  <c r="G42" i="4"/>
  <c r="K41" i="4"/>
  <c r="I41" i="4"/>
  <c r="G41" i="4"/>
  <c r="K36" i="4"/>
  <c r="I36" i="4"/>
  <c r="G36" i="4"/>
  <c r="K35" i="4"/>
  <c r="I35" i="4"/>
  <c r="G35" i="4"/>
  <c r="K30" i="4"/>
  <c r="I30" i="4"/>
  <c r="G30" i="4"/>
  <c r="K29" i="4"/>
  <c r="I29" i="4"/>
  <c r="G29" i="4"/>
  <c r="K28" i="4"/>
  <c r="I28" i="4"/>
  <c r="G28" i="4"/>
  <c r="K23" i="4"/>
  <c r="I23" i="4"/>
  <c r="G23" i="4"/>
  <c r="K18" i="4"/>
  <c r="I18" i="4"/>
  <c r="G18" i="4"/>
  <c r="K17" i="4"/>
  <c r="I17" i="4"/>
  <c r="G17" i="4"/>
  <c r="K28" i="3"/>
  <c r="I28" i="3"/>
  <c r="G28" i="3"/>
  <c r="K23" i="3"/>
  <c r="I23" i="3"/>
  <c r="G23" i="3"/>
  <c r="K22" i="3"/>
  <c r="I22" i="3"/>
  <c r="G22" i="3"/>
  <c r="K17" i="3"/>
  <c r="I17" i="3"/>
  <c r="G17" i="3"/>
  <c r="K47" i="2"/>
  <c r="I47" i="2"/>
  <c r="G47" i="2"/>
  <c r="K42" i="2"/>
  <c r="I42" i="2"/>
  <c r="G42" i="2"/>
  <c r="K37" i="2"/>
  <c r="I37" i="2"/>
  <c r="G37" i="2"/>
  <c r="K32" i="2"/>
  <c r="I32" i="2"/>
  <c r="G32" i="2"/>
  <c r="K27" i="2"/>
  <c r="I27" i="2"/>
  <c r="G27" i="2"/>
  <c r="K22" i="2"/>
  <c r="I22" i="2"/>
  <c r="G22" i="2"/>
  <c r="K17" i="2"/>
  <c r="I17" i="2"/>
  <c r="G17" i="2"/>
  <c r="K33" i="1"/>
  <c r="I33" i="1"/>
  <c r="G33" i="1"/>
  <c r="K28" i="1"/>
  <c r="I28" i="1"/>
  <c r="G28" i="1"/>
  <c r="K27" i="1"/>
  <c r="I27" i="1"/>
  <c r="G27" i="1"/>
  <c r="K22" i="1"/>
  <c r="I22" i="1"/>
  <c r="G22" i="1"/>
  <c r="K17" i="1"/>
  <c r="I17" i="1"/>
  <c r="G17" i="1"/>
  <c r="N18" i="37" l="1"/>
  <c r="L16" i="27"/>
  <c r="L29" i="29"/>
  <c r="L62" i="30"/>
  <c r="L36" i="30"/>
  <c r="L17" i="8"/>
  <c r="L22" i="7"/>
  <c r="L28" i="7"/>
  <c r="L33" i="7"/>
  <c r="L17" i="7"/>
  <c r="L23" i="7"/>
  <c r="L17" i="27"/>
  <c r="L34" i="25"/>
  <c r="L44" i="31"/>
  <c r="L39" i="31"/>
  <c r="L76" i="30"/>
  <c r="L44" i="24"/>
  <c r="L29" i="19"/>
  <c r="L58" i="24"/>
  <c r="L66" i="19"/>
  <c r="L103" i="19"/>
  <c r="L45" i="18"/>
  <c r="N23" i="37"/>
  <c r="N34" i="26"/>
  <c r="N28" i="26"/>
  <c r="N22" i="26"/>
  <c r="N23" i="26"/>
  <c r="N29" i="26"/>
  <c r="L70" i="31"/>
  <c r="L64" i="31"/>
  <c r="L80" i="31"/>
  <c r="L17" i="31"/>
  <c r="L27" i="31"/>
  <c r="L18" i="30"/>
  <c r="L75" i="30"/>
  <c r="L69" i="30"/>
  <c r="L61" i="30"/>
  <c r="L93" i="30"/>
  <c r="L23" i="30"/>
  <c r="L43" i="30"/>
  <c r="L83" i="30"/>
  <c r="L58" i="30"/>
  <c r="L88" i="30"/>
  <c r="L17" i="30"/>
  <c r="L82" i="30"/>
  <c r="L41" i="30"/>
  <c r="L35" i="30"/>
  <c r="L45" i="30"/>
  <c r="L50" i="30"/>
  <c r="L60" i="30"/>
  <c r="L39" i="29"/>
  <c r="L22" i="29"/>
  <c r="L34" i="29"/>
  <c r="L17" i="28"/>
  <c r="L22" i="28"/>
  <c r="L27" i="28"/>
  <c r="L32" i="28"/>
  <c r="L37" i="28"/>
  <c r="L22" i="27"/>
  <c r="L32" i="27"/>
  <c r="L28" i="25"/>
  <c r="L33" i="25"/>
  <c r="L44" i="25"/>
  <c r="L49" i="25"/>
  <c r="L23" i="25"/>
  <c r="L39" i="25"/>
  <c r="L24" i="24"/>
  <c r="L63" i="24"/>
  <c r="L17" i="24"/>
  <c r="L35" i="24"/>
  <c r="L18" i="24"/>
  <c r="L42" i="24"/>
  <c r="L51" i="24"/>
  <c r="L43" i="24"/>
  <c r="L56" i="24"/>
  <c r="L29" i="24"/>
  <c r="L57" i="24"/>
  <c r="L30" i="24"/>
  <c r="L33" i="23"/>
  <c r="L44" i="23"/>
  <c r="L39" i="23"/>
  <c r="L28" i="23"/>
  <c r="L38" i="23"/>
  <c r="L27" i="23"/>
  <c r="L47" i="22"/>
  <c r="L37" i="22"/>
  <c r="L22" i="22"/>
  <c r="L32" i="22"/>
  <c r="L17" i="22"/>
  <c r="L52" i="22"/>
  <c r="L42" i="22"/>
  <c r="L39" i="21"/>
  <c r="L18" i="21"/>
  <c r="L23" i="21"/>
  <c r="L28" i="21"/>
  <c r="L33" i="21"/>
  <c r="L17" i="21"/>
  <c r="L44" i="21"/>
  <c r="L50" i="21"/>
  <c r="L30" i="20"/>
  <c r="L66" i="20"/>
  <c r="L61" i="20"/>
  <c r="L18" i="20"/>
  <c r="L76" i="20"/>
  <c r="L81" i="20"/>
  <c r="L19" i="20"/>
  <c r="L35" i="20"/>
  <c r="L41" i="20"/>
  <c r="L51" i="20"/>
  <c r="L25" i="20"/>
  <c r="L30" i="19"/>
  <c r="L53" i="19"/>
  <c r="L37" i="19"/>
  <c r="L93" i="19"/>
  <c r="L44" i="18"/>
  <c r="L56" i="18"/>
  <c r="L37" i="17"/>
  <c r="L42" i="17"/>
  <c r="L47" i="17"/>
  <c r="L27" i="17"/>
  <c r="L48" i="17"/>
  <c r="L17" i="17"/>
  <c r="L22" i="17"/>
  <c r="L32" i="17"/>
  <c r="L22" i="16"/>
  <c r="L27" i="16"/>
  <c r="L50" i="16"/>
  <c r="L70" i="14"/>
  <c r="L23" i="14"/>
  <c r="L36" i="14"/>
  <c r="L17" i="14"/>
  <c r="L29" i="14"/>
  <c r="L63" i="14"/>
  <c r="L18" i="14"/>
  <c r="L48" i="14"/>
  <c r="L55" i="14"/>
  <c r="L42" i="14"/>
  <c r="L47" i="14"/>
  <c r="L58" i="14"/>
  <c r="L56" i="14"/>
  <c r="L49" i="14"/>
  <c r="L41" i="14"/>
  <c r="L22" i="13"/>
  <c r="L45" i="13"/>
  <c r="L27" i="12"/>
  <c r="L32" i="12"/>
  <c r="L37" i="12"/>
  <c r="L49" i="12"/>
  <c r="L55" i="12"/>
  <c r="L22" i="12"/>
  <c r="L43" i="12"/>
  <c r="L32" i="11"/>
  <c r="L37" i="11"/>
  <c r="L42" i="11"/>
  <c r="L48" i="11"/>
  <c r="L17" i="11"/>
  <c r="L27" i="11"/>
  <c r="L23" i="10"/>
  <c r="L17" i="10"/>
  <c r="L28" i="10"/>
  <c r="L38" i="10"/>
  <c r="L48" i="10"/>
  <c r="L29" i="9"/>
  <c r="L22" i="9"/>
  <c r="L35" i="9"/>
  <c r="L17" i="9"/>
  <c r="L40" i="9"/>
  <c r="L22" i="8"/>
  <c r="L33" i="8"/>
  <c r="L28" i="8"/>
  <c r="L17" i="6"/>
  <c r="L27" i="6"/>
  <c r="L33" i="5"/>
  <c r="L36" i="4"/>
  <c r="L41" i="4"/>
  <c r="L47" i="4"/>
  <c r="L29" i="4"/>
  <c r="L53" i="4"/>
  <c r="L17" i="4"/>
  <c r="L23" i="4"/>
  <c r="L18" i="4"/>
  <c r="L28" i="4"/>
  <c r="L42" i="4"/>
  <c r="L48" i="4"/>
  <c r="L30" i="4"/>
  <c r="L35" i="4"/>
  <c r="L27" i="2"/>
  <c r="L17" i="2"/>
  <c r="L22" i="2"/>
  <c r="L32" i="2"/>
  <c r="L37" i="2"/>
  <c r="L42" i="2"/>
  <c r="L47" i="2"/>
  <c r="L17" i="23"/>
  <c r="L50" i="23"/>
  <c r="L45" i="23"/>
  <c r="L22" i="23"/>
  <c r="L34" i="18"/>
  <c r="L27" i="18"/>
  <c r="L39" i="18"/>
  <c r="L33" i="18"/>
  <c r="L51" i="18"/>
  <c r="L17" i="18"/>
  <c r="L17" i="13"/>
  <c r="L39" i="13"/>
  <c r="L27" i="13"/>
  <c r="L34" i="13"/>
  <c r="L42" i="6"/>
  <c r="L22" i="6"/>
  <c r="L34" i="9"/>
  <c r="L98" i="19"/>
  <c r="L42" i="19"/>
  <c r="L85" i="19"/>
  <c r="L92" i="19"/>
  <c r="L22" i="19"/>
  <c r="L71" i="19"/>
  <c r="L65" i="19"/>
  <c r="L54" i="31"/>
  <c r="L72" i="19"/>
  <c r="L82" i="19"/>
  <c r="L36" i="19"/>
  <c r="L84" i="19"/>
  <c r="L33" i="16"/>
  <c r="L38" i="16"/>
  <c r="L44" i="16"/>
  <c r="N28" i="37"/>
  <c r="N17" i="37"/>
  <c r="L52" i="19"/>
  <c r="L44" i="19"/>
  <c r="L60" i="19"/>
  <c r="L28" i="19"/>
  <c r="L61" i="19"/>
  <c r="L80" i="19"/>
  <c r="L90" i="19"/>
  <c r="L17" i="19"/>
  <c r="L23" i="19"/>
  <c r="L29" i="15"/>
  <c r="L28" i="15"/>
  <c r="L35" i="15"/>
  <c r="L45" i="15"/>
  <c r="L40" i="15"/>
  <c r="L50" i="15"/>
  <c r="N20" i="32"/>
  <c r="N17" i="32"/>
  <c r="N18" i="32"/>
  <c r="N19" i="32"/>
  <c r="L59" i="31"/>
  <c r="L38" i="31"/>
  <c r="L75" i="31"/>
  <c r="L32" i="31"/>
  <c r="L69" i="31"/>
  <c r="L81" i="31"/>
  <c r="L22" i="31"/>
  <c r="L49" i="31"/>
  <c r="L86" i="31"/>
  <c r="L67" i="30"/>
  <c r="L57" i="30"/>
  <c r="L28" i="30"/>
  <c r="L51" i="30"/>
  <c r="L74" i="30"/>
  <c r="L44" i="30"/>
  <c r="L29" i="30"/>
  <c r="L34" i="30"/>
  <c r="L42" i="30"/>
  <c r="L59" i="30"/>
  <c r="L52" i="30"/>
  <c r="L81" i="30"/>
  <c r="L68" i="30"/>
  <c r="L28" i="29"/>
  <c r="L17" i="29"/>
  <c r="L23" i="29"/>
  <c r="L27" i="27"/>
  <c r="L38" i="27"/>
  <c r="L33" i="27"/>
  <c r="L39" i="27"/>
  <c r="N17" i="26"/>
  <c r="L17" i="25"/>
  <c r="L50" i="24"/>
  <c r="L23" i="24"/>
  <c r="L37" i="24"/>
  <c r="L74" i="24"/>
  <c r="L36" i="24"/>
  <c r="L69" i="24"/>
  <c r="L64" i="24"/>
  <c r="L27" i="22"/>
  <c r="L55" i="21"/>
  <c r="L45" i="21"/>
  <c r="L38" i="21"/>
  <c r="L56" i="20"/>
  <c r="L36" i="20"/>
  <c r="L17" i="20"/>
  <c r="L86" i="20"/>
  <c r="L71" i="20"/>
  <c r="L46" i="20"/>
  <c r="L35" i="19"/>
  <c r="L91" i="19"/>
  <c r="L59" i="19"/>
  <c r="L54" i="19"/>
  <c r="L51" i="19"/>
  <c r="L83" i="19"/>
  <c r="L45" i="19"/>
  <c r="L73" i="19"/>
  <c r="L43" i="19"/>
  <c r="L46" i="19"/>
  <c r="L81" i="19"/>
  <c r="L62" i="19"/>
  <c r="L79" i="19"/>
  <c r="L74" i="19"/>
  <c r="L22" i="18"/>
  <c r="L50" i="18"/>
  <c r="L32" i="18"/>
  <c r="L53" i="17"/>
  <c r="L17" i="16"/>
  <c r="L49" i="16"/>
  <c r="L39" i="16"/>
  <c r="L32" i="16"/>
  <c r="L17" i="15"/>
  <c r="L34" i="15"/>
  <c r="L23" i="15"/>
  <c r="L18" i="15"/>
  <c r="L24" i="14"/>
  <c r="L35" i="14"/>
  <c r="L57" i="14"/>
  <c r="L54" i="14"/>
  <c r="L34" i="14"/>
  <c r="L64" i="14"/>
  <c r="L32" i="13"/>
  <c r="L33" i="13"/>
  <c r="L46" i="13"/>
  <c r="L40" i="13"/>
  <c r="L17" i="12"/>
  <c r="L50" i="12"/>
  <c r="L42" i="12"/>
  <c r="L53" i="11"/>
  <c r="L43" i="11"/>
  <c r="L33" i="10"/>
  <c r="L43" i="10"/>
  <c r="L53" i="10"/>
  <c r="L18" i="10"/>
  <c r="L52" i="9"/>
  <c r="L47" i="9"/>
  <c r="L23" i="9"/>
  <c r="L41" i="9"/>
  <c r="L28" i="9"/>
  <c r="L46" i="9"/>
  <c r="L27" i="8"/>
  <c r="L32" i="6"/>
  <c r="L37" i="6"/>
  <c r="L23" i="5"/>
  <c r="L28" i="5"/>
  <c r="L23" i="3"/>
  <c r="L17" i="3"/>
  <c r="L22" i="3"/>
  <c r="L28" i="3"/>
  <c r="L58" i="4"/>
  <c r="L17" i="1"/>
  <c r="L22" i="1"/>
  <c r="L27" i="1"/>
  <c r="L33" i="1"/>
  <c r="L28" i="1"/>
</calcChain>
</file>

<file path=xl/sharedStrings.xml><?xml version="1.0" encoding="utf-8"?>
<sst xmlns="http://schemas.openxmlformats.org/spreadsheetml/2006/main" count="7270" uniqueCount="728">
  <si>
    <t>Name Surname</t>
  </si>
  <si>
    <t>Date of birth</t>
  </si>
  <si>
    <t>Jerk</t>
  </si>
  <si>
    <t>Result</t>
  </si>
  <si>
    <t>Points</t>
  </si>
  <si>
    <t>Snatch</t>
  </si>
  <si>
    <t>Long Cycle</t>
  </si>
  <si>
    <t>Points Total</t>
  </si>
  <si>
    <t>Place in group</t>
  </si>
  <si>
    <t>Place in finale</t>
  </si>
  <si>
    <t>Team points</t>
  </si>
  <si>
    <t xml:space="preserve"> Personal Weight</t>
  </si>
  <si>
    <t>Team</t>
  </si>
  <si>
    <t>Group / KB</t>
  </si>
  <si>
    <t>16 kg</t>
  </si>
  <si>
    <t>ALL Around; U-16 ;Men;  Weight cat.-68 kg</t>
  </si>
  <si>
    <t>ALL Around; U-16 ;Men;  Weight cat.+68 kg</t>
  </si>
  <si>
    <t>ALL Around; U-16 ; Women; Weight cat.-58 kg</t>
  </si>
  <si>
    <t>ALL Around; U-16 ; Women; Weight cat.-53 kg</t>
  </si>
  <si>
    <t>12 kg</t>
  </si>
  <si>
    <t>ALL Around; U-18 ;Men; Weight cat.-58 kg</t>
  </si>
  <si>
    <t>24 kg</t>
  </si>
  <si>
    <t>Название соревнований:</t>
  </si>
  <si>
    <t>Name of competition:</t>
  </si>
  <si>
    <t>Период проведения соревнований:</t>
  </si>
  <si>
    <t>Period of carrying out of competitions:</t>
  </si>
  <si>
    <t>Место проведения соревнований:</t>
  </si>
  <si>
    <t>Place of carrying out of competitions:</t>
  </si>
  <si>
    <t>European Championship among Youth U-16/U-28, Juniors U-23, Adults</t>
  </si>
  <si>
    <t>European Cup among Seniors</t>
  </si>
  <si>
    <t>Open European Cup &amp; Grand Prix</t>
  </si>
  <si>
    <t>Open European Games</t>
  </si>
  <si>
    <t>09 - 13 April 2025</t>
  </si>
  <si>
    <t>ALL Around; U-18 ;Men; Weight cat.-68 kg</t>
  </si>
  <si>
    <t>ALL Around; U-18 ;Men; Weight cat.-78 kg</t>
  </si>
  <si>
    <t>ALL Around; U-18 ; Women; Weight cat.63 kg</t>
  </si>
  <si>
    <t>ALL Around; U-18 ; Women; Weight cat.-58 kg</t>
  </si>
  <si>
    <t>ALL Around; U-18 ; Women; Weight cat.+63 kg</t>
  </si>
  <si>
    <t>A/32kg</t>
  </si>
  <si>
    <t>B/24kg</t>
  </si>
  <si>
    <t>ALL Around; U-23 ;Men; Weight cat.+95 kg</t>
  </si>
  <si>
    <t>ALL Around; U-23 ;  Men; Weight cat.95 kg</t>
  </si>
  <si>
    <t>ALL Around; U-23 ;  Men; Weight cat.-78 kg</t>
  </si>
  <si>
    <t>ALL Around; U-18 ;  Men; Weight cat.-63 kg</t>
  </si>
  <si>
    <t>A/24kg</t>
  </si>
  <si>
    <t>B/16kg</t>
  </si>
  <si>
    <t>ALL Around;   Men; Weight cat.-68 kg</t>
  </si>
  <si>
    <t>ALL Around ;Men; Weight cat.-73 kg</t>
  </si>
  <si>
    <t>ALL Around;   Men; Weight cat.-78 kg</t>
  </si>
  <si>
    <t>ALL Around ;Men; Weight cat.-85 kg</t>
  </si>
  <si>
    <t>ALL Around ;  Men; Weight cat.95 kg</t>
  </si>
  <si>
    <t>ALL Around;Men; Weight cat.+95 kg</t>
  </si>
  <si>
    <t>ALL Around ;  Women; Weight cat.58 kg</t>
  </si>
  <si>
    <t>ALL Around;  Women; Weight cat.63 kg</t>
  </si>
  <si>
    <t>ALL Around ;Men; Weight cat.-+85 kg; 40-44</t>
  </si>
  <si>
    <t>ALL Around ;Men; Weight cat.-+85 kg; 55-59</t>
  </si>
  <si>
    <t>ALL Around ;Men; Weight cat.-85kg;60-64</t>
  </si>
  <si>
    <t>16kg</t>
  </si>
  <si>
    <t>12kg</t>
  </si>
  <si>
    <t>ALL Around ;Women; Weight cat.+68 kg; 55-59</t>
  </si>
  <si>
    <t>8kg</t>
  </si>
  <si>
    <t>Biathlon; U-16 ;Men; Weight cat.-53 kg</t>
  </si>
  <si>
    <t>Biathlon; U-16 ; Men; Weight cat.-63 kg</t>
  </si>
  <si>
    <t>Biathlon; U-16 ;Men;  Weight cat.-68 kg</t>
  </si>
  <si>
    <t>Biathlon; U-16 ;Men;  Weight cat.+68 kg</t>
  </si>
  <si>
    <t>Biathlon; U-16 ; Women; Weight cat.-53 kg</t>
  </si>
  <si>
    <t>Biathlon; U-16 ; Women; Weight cat.+58 kg</t>
  </si>
  <si>
    <t>Biathlon; U-18 ;  Men; Weight cat.-63 kg</t>
  </si>
  <si>
    <t>Biathlon; U-18 ;  Men; Weight cat.+78 kg</t>
  </si>
  <si>
    <t>Biathlon; U-18 ; Women; Weight cat.63 kg</t>
  </si>
  <si>
    <t>Biathlon; U-18 ; Women; Weight cat.+63 kg</t>
  </si>
  <si>
    <t>Biathlon; U-23 ;Men; Weight cat.-63 kg</t>
  </si>
  <si>
    <t>Biathlon; U-23 ;Men; Weight cat.-85 kg</t>
  </si>
  <si>
    <t>Biathlon; U-23 ;  Men; Weight cat.95 kg</t>
  </si>
  <si>
    <t>Biathlon; U-23 ;  Women; Weight cat.58 kg</t>
  </si>
  <si>
    <t>Biathlon ;Men; Weight cat.-63 kg</t>
  </si>
  <si>
    <t>Biathlon ;Men; Weight cat.-73 kg</t>
  </si>
  <si>
    <t>Biathlon;   Men; Weight cat.-78 kg</t>
  </si>
  <si>
    <t>Biathlon ;Men; Weight cat.-85 kg</t>
  </si>
  <si>
    <t>Biathlon ;  Men; Weight cat.95 kg</t>
  </si>
  <si>
    <t>Biathlon;Men; Weight cat.+95 kg</t>
  </si>
  <si>
    <t>Biathlon ;  Women; Weight cat.58 kg</t>
  </si>
  <si>
    <t>Biathlon ;Men; Weight cat.-+85 kg; 40-44</t>
  </si>
  <si>
    <t>Biathlon ;Men; Weight cat.-+85 kg; 45-49</t>
  </si>
  <si>
    <t>Biathlon ;Men; Weight cat.-85kg;60-64</t>
  </si>
  <si>
    <t>Biathlon ;Men; Weight cat.-+85 kg; 60-64</t>
  </si>
  <si>
    <t>Biathlon ;Men; Weight cat.-85kg;65-69</t>
  </si>
  <si>
    <t>Biathlon ;Men; Weight cat.Open;+75</t>
  </si>
  <si>
    <t>Biathlon ;Women; Weight cat.+68 kg; 55-59</t>
  </si>
  <si>
    <t>Biathlon ;Women; Weight cat.OPEN; 60-64</t>
  </si>
  <si>
    <t>Jerk only ; U-16 ;Men; Weight cat.-53 kg</t>
  </si>
  <si>
    <t>Jerk only; U-16 ; Men; Weight cat.-63 kg</t>
  </si>
  <si>
    <t>Jerk only; U-16 ;Men;  Weight cat.-68 kg</t>
  </si>
  <si>
    <t>Jerk only; U-16 ;Men;  Weight cat.+68 kg</t>
  </si>
  <si>
    <t>Jerk only; U-16 ; Women; Weight cat.-53 kg</t>
  </si>
  <si>
    <t>Jerk only; U-16 ; Women; Weight cat.-58 kg</t>
  </si>
  <si>
    <t>Jerk only; U-16 ; Women; Weight cat.+58 kg</t>
  </si>
  <si>
    <t>Jerk only; U-18 ;Men; Weight cat.-58 kg</t>
  </si>
  <si>
    <t>Jerk only; U-18 ;Men; Weight cat.-68 kg</t>
  </si>
  <si>
    <t>Jerk only; U-18 ;  Men; Weight cat.-73 kg</t>
  </si>
  <si>
    <t>Jerk only; U-18 ;Men; Weight cat.-78 kg</t>
  </si>
  <si>
    <t>Jerk only; U-18 ;  Men; Weight cat.+78 kg</t>
  </si>
  <si>
    <t>Jerk only; U-18 ; Women; Weight cat.-58 kg</t>
  </si>
  <si>
    <t>Jerk only; U-18 ; Women; Weight cat.63 kg</t>
  </si>
  <si>
    <t>Jerk only; U-18 ; Women; Weight cat.+63 kg</t>
  </si>
  <si>
    <t>Jerk only; U-23 ;  Men; Weight cat.-68 kg</t>
  </si>
  <si>
    <t>Jerk only; U-23 ;  Men; Weight cat.-78 kg</t>
  </si>
  <si>
    <t>Jerk only; U-23 ;Men; Weight cat.-85 kg</t>
  </si>
  <si>
    <t>Jerk only; U-23 ;  Men; Weight cat.95 kg</t>
  </si>
  <si>
    <t>Jerk only; U-23 ;Men; Weight cat.+95 kg</t>
  </si>
  <si>
    <t>Jerk only; U-23 ;  Women; Weight cat.58 kg</t>
  </si>
  <si>
    <t>Jerk only ;Men; Weight cat.-63 kg</t>
  </si>
  <si>
    <t>Jerk only;   Men; Weight cat.-68 kg</t>
  </si>
  <si>
    <t>Jerk only ;Men; Weight cat.-73 kg</t>
  </si>
  <si>
    <t>Jerk only;   Men; Weight cat.-78 kg</t>
  </si>
  <si>
    <t>Jerk only ;Men; Weight cat.-85 kg</t>
  </si>
  <si>
    <t>Jerk only ;  Men; Weight cat.95 kg</t>
  </si>
  <si>
    <t>Jerk only;Men; Weight cat.+95 kg</t>
  </si>
  <si>
    <t>Jerk only ;  Women; Weight cat.58 kg</t>
  </si>
  <si>
    <t>Jerk only;  Women; Weight cat.63 kg</t>
  </si>
  <si>
    <t>Jerk only ;Men; Weight cat.-+85 kg; 40-44</t>
  </si>
  <si>
    <t>Jerk only ;Men; Weight cat.-+85 kg; 50-54</t>
  </si>
  <si>
    <t>Jerk only ;Men; Weight cat.-85kg;60-64</t>
  </si>
  <si>
    <t>Jerk only ;Men; Weight cat.-+85 kg; 60-64</t>
  </si>
  <si>
    <t>Jerk only ;Men; Weight cat.-85kg;65-69</t>
  </si>
  <si>
    <t>Jerk only ;Men; Weight cat.Open;+75</t>
  </si>
  <si>
    <t>Jerk only ;Women; Weight cat.+68 kg; 55-59</t>
  </si>
  <si>
    <t>Snatch only ; U-16 ;Men; Weight cat.-53 kg</t>
  </si>
  <si>
    <t>Snatch only; U-16 ; Men; Weight cat.-63 kg</t>
  </si>
  <si>
    <t>Snatch only; U-16 ;Men;  Weight cat.-68 kg</t>
  </si>
  <si>
    <t>Snatch only; U-16 ;Men;  Weight cat.+68 kg</t>
  </si>
  <si>
    <t>Snatch only; U-16 ; Women; Weight cat.-53 kg</t>
  </si>
  <si>
    <t>Snatch only; U-16 ; Women; Weight cat.-58 kg</t>
  </si>
  <si>
    <t>Snatch only; U-16 ; Women; Weight cat.+58 kg</t>
  </si>
  <si>
    <t>Snatch only; U-18 ;Men; Weight cat.-58 kg</t>
  </si>
  <si>
    <t>Snatch only; U-18 ;  Men; Weight cat.-63 kg</t>
  </si>
  <si>
    <t>Snatch only; U-18 ;Men; Weight cat.-68 kg</t>
  </si>
  <si>
    <t>Snatch only; U-18 ;Men; Weight cat.-78 kg</t>
  </si>
  <si>
    <t>Snatch only; U-18 ;  Men; Weight cat.+78 kg</t>
  </si>
  <si>
    <t>Snatch only; U-18 ; Women; Weight cat.-58 kg</t>
  </si>
  <si>
    <t>Snatch only; U-18 ; Women; Weight cat.63 kg</t>
  </si>
  <si>
    <t>Snatch only; U-18 ; Women; Weight cat.+63 kg</t>
  </si>
  <si>
    <t>Snatch only; U-23 ;Men; Weight cat.-73 kg</t>
  </si>
  <si>
    <t>Snatch only; U-23 ;  Men; Weight cat.-78 kg</t>
  </si>
  <si>
    <t>Snatch only; U-23 ;Men; Weight cat.-85 kg</t>
  </si>
  <si>
    <t>Snatch only; U-23 ;  Men; Weight cat.95 kg</t>
  </si>
  <si>
    <t>Snatch only; U-23 ;Men; Weight cat.+95 kg</t>
  </si>
  <si>
    <t>Snatch only; U-23 ;  Women; Weight cat.58 kg</t>
  </si>
  <si>
    <t>Snatch only; U-23 ;  Women; Weight cat.63 kg</t>
  </si>
  <si>
    <t>Snatch only; U-23 ;  Women; Weight cat.68 kg</t>
  </si>
  <si>
    <t>Snatch only ;Men; Weight cat.-63 kg</t>
  </si>
  <si>
    <t>Snatch only;   Men; Weight cat.-68 kg</t>
  </si>
  <si>
    <t>Snatch only ;Men; Weight cat.-73 kg</t>
  </si>
  <si>
    <t>Snatch only;   Men; Weight cat.-78 kg</t>
  </si>
  <si>
    <t>Snatch only ;Men; Weight cat.-85 kg</t>
  </si>
  <si>
    <t>Snatch only ;  Men; Weight cat.95 kg</t>
  </si>
  <si>
    <t>Snatch only;Men; Weight cat.+95 kg</t>
  </si>
  <si>
    <t>Snatch only ;  Women; Weight cat.58 kg</t>
  </si>
  <si>
    <t>Snatch only;  Women; Weight cat.63 kg</t>
  </si>
  <si>
    <t>Snatch only;  Women; Weight cat.68 kg</t>
  </si>
  <si>
    <t>Snatch only;   Women; Weight cat.+68kg</t>
  </si>
  <si>
    <t>Snatch only ;Men; Weight cat.-+85 kg; 40-44</t>
  </si>
  <si>
    <t>Snatch only ;Men; Weight cat.-85kg; 50-54</t>
  </si>
  <si>
    <t>Snatch only ;Men; Weight cat.-+85 kg; 50-54</t>
  </si>
  <si>
    <t>Snatch only ;Men; Weight cat.-85kg;60-64</t>
  </si>
  <si>
    <t>Snatch only ;Men; Weight cat.-+85 kg; 60-64</t>
  </si>
  <si>
    <t>Snatch only ;Men; Weight cat.-85kg;65-69</t>
  </si>
  <si>
    <t>Snatch only ;Men; Weight cat.-+85 kg; 70-74</t>
  </si>
  <si>
    <t>Snatch only ;Men; Weight cat.Open;+75</t>
  </si>
  <si>
    <t>Snatch only ;Women; Weight cat.+68 kg; 40-44</t>
  </si>
  <si>
    <t>Snatch only ;Women; Weight cat.-68 kg; 45-49</t>
  </si>
  <si>
    <t>Snatch only ;Women; Weight cat.-68 kg; 55-59</t>
  </si>
  <si>
    <t>Snatch only ;Women; Weight cat.+68 kg; 55-59</t>
  </si>
  <si>
    <t>Snatch only ;Women; Weight cat.OPEN; 60-64</t>
  </si>
  <si>
    <t>Snatch only ;Women; Weight cat.OPEN; +65</t>
  </si>
  <si>
    <t>2-Arm Long Cycle ; U-16 ;Men; Weight cat.-53 kg</t>
  </si>
  <si>
    <t>2-Arm Long Cycle; U-16 ;  Men; Weight cat.-58 kg</t>
  </si>
  <si>
    <t>2-Arm Long Cycle; U-16 ; Men; Weight cat.-63 kg</t>
  </si>
  <si>
    <t>2-Arm Long Cycle; U-16 ;Men;  Weight cat.-68 kg</t>
  </si>
  <si>
    <t>2-Arm Long Cycle; U-16 ;Men;  Weight cat.+68 kg</t>
  </si>
  <si>
    <t>2-Arm Long Cycle; U-16 ; Women; Weight cat.-53 kg</t>
  </si>
  <si>
    <t>2-Arm Long Cycle; U-16 ; Women; Weight cat.-58 kg</t>
  </si>
  <si>
    <t>2-Arm Long Cycle; U-16 ; Women; Weight cat.+58 kg</t>
  </si>
  <si>
    <t>2-Arm Long Cycle; U-18 ;Men; Weight cat.-58 kg</t>
  </si>
  <si>
    <t>2-Arm Long Cycle; U-18 ;  Men; Weight cat.-63 kg</t>
  </si>
  <si>
    <t>2-Arm Long Cycle; U-18 ;Men; Weight cat.-68 kg</t>
  </si>
  <si>
    <t>2-Arm Long Cycle; U-18 ;  Men; Weight cat.-73 kg</t>
  </si>
  <si>
    <t>2-Arm Long Cycle; U-18 ;Men; Weight cat.-78 kg</t>
  </si>
  <si>
    <t>2-Arm Long Cycle; U-18 ;  Men; Weight cat.+78 kg</t>
  </si>
  <si>
    <t>2-Arm Long Cycle; U-18 ; Women; Weight cat.-58 kg</t>
  </si>
  <si>
    <t>2-Arm Long Cycle; U-18 ; Women; Weight cat.63 kg</t>
  </si>
  <si>
    <t>2-Arm Long Cycle; U-23 ;Men; Weight cat.-63 kg</t>
  </si>
  <si>
    <t>2-Arm Long Cycle; U-23 ;Men; Weight cat.-73 kg</t>
  </si>
  <si>
    <t>2-Arm Long Cycle; U-23 ;  Men; Weight cat.-78 kg</t>
  </si>
  <si>
    <t>2-Arm Long Cycle; U-23 ;Men; Weight cat.-85 kg</t>
  </si>
  <si>
    <t>2-Arm Long Cycle; U-23 ;Men; Weight cat.+95 kg</t>
  </si>
  <si>
    <t>2-Arm Long Cycle; U-23 ;  Women; Weight cat.68 kg</t>
  </si>
  <si>
    <t>2-Arm Long Cycle ;Men; Weight cat.-63 kg</t>
  </si>
  <si>
    <t>2-Arm Long Cycle;   Men; Weight cat.-68 kg</t>
  </si>
  <si>
    <t>2-Arm Long Cycle ;Men; Weight cat.-73 kg</t>
  </si>
  <si>
    <t>2-Arm Long Cycle;   Men; Weight cat.-78 kg</t>
  </si>
  <si>
    <t>2-Arm Long Cycle ;Men; Weight cat.-85 kg</t>
  </si>
  <si>
    <t>2-Arm Long Cycle ;  Men; Weight cat.95 kg</t>
  </si>
  <si>
    <t>2-Arm Long Cycle;Men; Weight cat.+95 kg</t>
  </si>
  <si>
    <t>2-Arm Long Cycle ;  Women; Weight cat.58 kg</t>
  </si>
  <si>
    <t>2-Arm Long Cycle;  Women; Weight cat.63 kg</t>
  </si>
  <si>
    <t>2-Arm Long Cycle;   Women; Weight cat.+68kg</t>
  </si>
  <si>
    <t>2-Arm Long Cycle ;Men; Weight cat.-+85 kg; 40-44</t>
  </si>
  <si>
    <t>2-Arm Long Cycle ;Men; Weight cat.-+85 kg; 45-49</t>
  </si>
  <si>
    <t>2-Arm Long Cycle ;Men; Weight cat.-85kg; 50-54</t>
  </si>
  <si>
    <t>2-Arm Long Cycle ;Men; Weight cat.-85kg;60-64</t>
  </si>
  <si>
    <t>2-Arm Long Cycle ;Women; Weight cat.+68 kg; 40-44</t>
  </si>
  <si>
    <t>2-Arm Long Cycle ;Women; Weight cat.+68 kg; 50-54</t>
  </si>
  <si>
    <t>2-Arm Long Cycle ;Women; Weight cat.+68 kg; 55-59</t>
  </si>
  <si>
    <t>Age group</t>
  </si>
  <si>
    <t>1-arm Long Cycle</t>
  </si>
  <si>
    <t>1-arm Jerk</t>
  </si>
  <si>
    <t>1-Arm Long Cycle - Men - 10 min</t>
  </si>
  <si>
    <t>Snatch 12 min; U-16 ; Men; Weight cat.-63 kg</t>
  </si>
  <si>
    <t>Snatch 12 min; U-16 ;Men;  Weight cat.-68 kg</t>
  </si>
  <si>
    <t>Snatch 12 min; U-16 ;Men;  Weight cat.+68 kg</t>
  </si>
  <si>
    <t>Snatch 12 min; U-16 ; Women; Weight cat.-53 kg</t>
  </si>
  <si>
    <t>Snatch 12 min</t>
  </si>
  <si>
    <t>Snatch 12 min; U-18 ;Men; Weight cat.-58 kg</t>
  </si>
  <si>
    <t>Snatch 12 min; U-18 ;Men; Weight cat.-68 kg</t>
  </si>
  <si>
    <t>Snatch 12 min; U-18 ;  Men; Weight cat.+78 kg</t>
  </si>
  <si>
    <t>Snatch 12 min; U-18 ; Women; Weight cat.-58 kg</t>
  </si>
  <si>
    <t>Snatch 12 min; U-18 ; Women; Weight cat.63 kg</t>
  </si>
  <si>
    <t>Snatch 12 min; U-23 ;  Men; Weight cat.95 kg</t>
  </si>
  <si>
    <t>Snatch 12 min; U-23 ;  Women; Weight cat.58 kg</t>
  </si>
  <si>
    <t>Snatch 12 min; U-23 ;  Women; Weight cat.63 kg</t>
  </si>
  <si>
    <t>Snatch 12 min; U-23 ;  Women; Weight cat.68 kg</t>
  </si>
  <si>
    <t>Snatch 12 min; U-23 ;  Women; Weight cat.+68kg</t>
  </si>
  <si>
    <t>Snatch 12 min ;Men; Weight cat.-63 kg</t>
  </si>
  <si>
    <t>Snatch 12 min;   Men; Weight cat.-68 kg</t>
  </si>
  <si>
    <t>Snatch 12 min ;Men; Weight cat.-73 kg</t>
  </si>
  <si>
    <t>Snatch 12 min;   Men; Weight cat.-78 kg</t>
  </si>
  <si>
    <t>Snatch 12 min;Men; Weight cat.-85 kg</t>
  </si>
  <si>
    <t>Snatch 12 min ;  Men; Weight cat.95 kg</t>
  </si>
  <si>
    <t>Snatch 12 min;Men; Weight cat.+95 kg</t>
  </si>
  <si>
    <t>Snatch 12 min ;  Women; Weight cat.58 kg</t>
  </si>
  <si>
    <t>Snatch 12 min;  Women; Weight cat.63 kg</t>
  </si>
  <si>
    <t>Snatch 12 min;  Women; Weight cat.68 kg</t>
  </si>
  <si>
    <t>Snatch 12 min;   Women; Weight cat.+68kg</t>
  </si>
  <si>
    <t>Snatch 12 min;  Women; Weight cat.73 kg</t>
  </si>
  <si>
    <t>Snatch 12 min ;Men; Weight cat.-73 kg; 40-44</t>
  </si>
  <si>
    <t>Snatch 12 min ;Men; Weight cat.-+85 kg; 40-44</t>
  </si>
  <si>
    <t>Snatch 12 min ;Men; Weight cat.-+85 kg; 45-49</t>
  </si>
  <si>
    <t>Snatch 12 min ;Men; Weight cat.-73 kg; 50-54</t>
  </si>
  <si>
    <t>Snatch 12 min ;Men; Weight cat.-85kg;60-64</t>
  </si>
  <si>
    <t>Snatch 12 min ;Men; Weight cat.-+85 kg; 60-64</t>
  </si>
  <si>
    <t>Snatch 12 min;Men; Weight cat.-85kg;65-69</t>
  </si>
  <si>
    <t>Snatch 12 min;Men; Weight cat.-+85 kg; 70-74</t>
  </si>
  <si>
    <t>Snatch 12 min ;Men; Weight cat.Open;+75</t>
  </si>
  <si>
    <t>Snatch 12 min ;Women; Weight cat.-63 kg; 35-39</t>
  </si>
  <si>
    <t>Snatch 12 min ;Women; Weight cat.-68 kg; 45-49</t>
  </si>
  <si>
    <t>Snatch 12 min;Women; Weight cat.-68 kg; 55-59</t>
  </si>
  <si>
    <t>Snatch 12 min ;Women; Weight cat.OPEN; 60-64</t>
  </si>
  <si>
    <t>Snatch 12 min ;Women; Weight cat.OPEN; +65</t>
  </si>
  <si>
    <t>Individual result</t>
  </si>
  <si>
    <t xml:space="preserve"> Team Weight</t>
  </si>
  <si>
    <t>Team result</t>
  </si>
  <si>
    <t>Relay Race - Jerk-4x3min-MEN</t>
  </si>
  <si>
    <t>Relay Race - Long Cycle-4x3min-MEN</t>
  </si>
  <si>
    <t>Weight Cat.</t>
  </si>
  <si>
    <t>1-Arm Long Cycle - Women - 10 min</t>
  </si>
  <si>
    <t>1-Arm Jerk - Women - 10 min</t>
  </si>
  <si>
    <t>U16/U18</t>
  </si>
  <si>
    <t>Man U-16</t>
  </si>
  <si>
    <t>Man U-18</t>
  </si>
  <si>
    <t>Women U18</t>
  </si>
  <si>
    <t>Women U16</t>
  </si>
  <si>
    <t>Relay Race men</t>
  </si>
  <si>
    <t>Relay Race women</t>
  </si>
  <si>
    <t>Total</t>
  </si>
  <si>
    <t>Place</t>
  </si>
  <si>
    <t>U23</t>
  </si>
  <si>
    <t>Man U-23</t>
  </si>
  <si>
    <t>Women U23</t>
  </si>
  <si>
    <t>Adult</t>
  </si>
  <si>
    <t xml:space="preserve">Man </t>
  </si>
  <si>
    <t xml:space="preserve">Women </t>
  </si>
  <si>
    <t>Relay Race men U23</t>
  </si>
  <si>
    <t>Relay Race women U23</t>
  </si>
  <si>
    <t>Relay Race women U18</t>
  </si>
  <si>
    <t>Relay Race men U18</t>
  </si>
  <si>
    <t>Veteran</t>
  </si>
  <si>
    <t>Visockas, Paulius</t>
  </si>
  <si>
    <t>Lithuania</t>
  </si>
  <si>
    <t>Visockas Paulius</t>
  </si>
  <si>
    <t>Visockaite, Kotryna</t>
  </si>
  <si>
    <t>Juozulevicius, Mantas</t>
  </si>
  <si>
    <t>Cepulis, Matas</t>
  </si>
  <si>
    <t>Siusa, Robertas</t>
  </si>
  <si>
    <t>Kacinskas, Povilas</t>
  </si>
  <si>
    <t>Gricius Antanas</t>
  </si>
  <si>
    <t>Gricius, Lukas</t>
  </si>
  <si>
    <t>Tamosiunas, Albinas</t>
  </si>
  <si>
    <t>Tamosiunaite, Gabija</t>
  </si>
  <si>
    <t>Optas, Julius</t>
  </si>
  <si>
    <t>Optas, Justas</t>
  </si>
  <si>
    <t>Kasparavicius, Kęstutis</t>
  </si>
  <si>
    <t>Bukinas, Romanas</t>
  </si>
  <si>
    <t>Baciulis, Tomas</t>
  </si>
  <si>
    <t>B/24 kg</t>
  </si>
  <si>
    <t>Adults Male</t>
  </si>
  <si>
    <t>Veterans Male</t>
  </si>
  <si>
    <t xml:space="preserve"> Snatch-Women  - 30 min</t>
  </si>
  <si>
    <t>Snatch-Men  - 30 min</t>
  </si>
  <si>
    <t>95 kg</t>
  </si>
  <si>
    <t>Viiala, Riikka</t>
  </si>
  <si>
    <t>Finland</t>
  </si>
  <si>
    <t>Tuomisto, Tapio</t>
  </si>
  <si>
    <t>Adults Female</t>
  </si>
  <si>
    <t>58 kg</t>
  </si>
  <si>
    <t>Ahonen, Terhi</t>
  </si>
  <si>
    <t>Jämsen, Ronja</t>
  </si>
  <si>
    <t>Open</t>
  </si>
  <si>
    <t>Estere Romanovska- Balunova</t>
  </si>
  <si>
    <t>Latvia</t>
  </si>
  <si>
    <t>V.Voitehovichs</t>
  </si>
  <si>
    <t>Greta Kopilova</t>
  </si>
  <si>
    <t>Edgars Getmančuks</t>
  </si>
  <si>
    <t>Vladislavs Voitehovichs</t>
  </si>
  <si>
    <t>M.Rubulis</t>
  </si>
  <si>
    <t>Samanta Sproģe</t>
  </si>
  <si>
    <t>A. Dokāns</t>
  </si>
  <si>
    <t>Sergejs Arbuzovs</t>
  </si>
  <si>
    <t>Edgars Balunovs</t>
  </si>
  <si>
    <t>Vasilijs Ginko</t>
  </si>
  <si>
    <t>Milanova, Zlatina</t>
  </si>
  <si>
    <t>Bulgaria</t>
  </si>
  <si>
    <t>Rudnev, Sergey</t>
  </si>
  <si>
    <t>Hristova, Antonia</t>
  </si>
  <si>
    <t>Ivanov, Krasimir</t>
  </si>
  <si>
    <t>Avramova, Gabriela</t>
  </si>
  <si>
    <t>Aleksandrova, Tania</t>
  </si>
  <si>
    <t>Nikolov, Pavel</t>
  </si>
  <si>
    <t>Parmakov, Pavel</t>
  </si>
  <si>
    <t>Lubenov, Petar</t>
  </si>
  <si>
    <t>Stoimenov, Dragan</t>
  </si>
  <si>
    <t>Atanasov, Yuri</t>
  </si>
  <si>
    <t>Dimitrova, Iva</t>
  </si>
  <si>
    <t>Puncheva, Desislava</t>
  </si>
  <si>
    <t>Cenova, Tanya</t>
  </si>
  <si>
    <t>Iliev, Georgi</t>
  </si>
  <si>
    <t>Mix (2x2-arm Jerk+2xSnatch)</t>
  </si>
  <si>
    <t>Relay Race -Mix (Female)-4x3min</t>
  </si>
  <si>
    <t>Whitcombe, Jenny</t>
  </si>
  <si>
    <t>England</t>
  </si>
  <si>
    <t>Guyll</t>
  </si>
  <si>
    <t>Tarrant, Simon</t>
  </si>
  <si>
    <t>Hayward, Peter</t>
  </si>
  <si>
    <t>Guyll, Chris</t>
  </si>
  <si>
    <t>Tiko, Malle</t>
  </si>
  <si>
    <t>Estonia</t>
  </si>
  <si>
    <t>Taro</t>
  </si>
  <si>
    <t>Miil, Ülle</t>
  </si>
  <si>
    <t>Vahemäe, Erasmus</t>
  </si>
  <si>
    <t>Killing</t>
  </si>
  <si>
    <t>Killing, Valdi</t>
  </si>
  <si>
    <t>Taro, Heli</t>
  </si>
  <si>
    <t>Taro, Angela</t>
  </si>
  <si>
    <t>Taro, Endel</t>
  </si>
  <si>
    <t>Kurisoo, Tanel</t>
  </si>
  <si>
    <t>Friberg, Verner</t>
  </si>
  <si>
    <t>Metjer, Andres</t>
  </si>
  <si>
    <t>Kark, Kuldar</t>
  </si>
  <si>
    <t>Poljakov, Ruben</t>
  </si>
  <si>
    <t>de Villiers Best, Leonie</t>
  </si>
  <si>
    <t>France</t>
  </si>
  <si>
    <t>de Villiers, Jonathan</t>
  </si>
  <si>
    <t>de Villiers Best, Mathilda</t>
  </si>
  <si>
    <t>Hulin, Typhaine</t>
  </si>
  <si>
    <t>Pastor, Frank</t>
  </si>
  <si>
    <t>Reverdiau, Gregory</t>
  </si>
  <si>
    <t>Lombardi Ljuba</t>
  </si>
  <si>
    <t>Italy</t>
  </si>
  <si>
    <t>Denis Vasilev</t>
  </si>
  <si>
    <t>Prosperi Gianluca</t>
  </si>
  <si>
    <t>Alessandro Duò</t>
  </si>
  <si>
    <t>Poland</t>
  </si>
  <si>
    <t>Serbia</t>
  </si>
  <si>
    <t>Staničkov Ivan</t>
  </si>
  <si>
    <t>Rajković Jordan</t>
  </si>
  <si>
    <t>Obradović Slaviša</t>
  </si>
  <si>
    <t>Mitrović Milinko</t>
  </si>
  <si>
    <t>Slovakia</t>
  </si>
  <si>
    <t>Samuel Masaryk (out of Competition)</t>
  </si>
  <si>
    <t>6 kg</t>
  </si>
  <si>
    <t>Jozef Masaryk</t>
  </si>
  <si>
    <t>85+ kg</t>
  </si>
  <si>
    <t>Seniors (V) Male (45-49)</t>
  </si>
  <si>
    <t>Seniors (V) Female (50-54)</t>
  </si>
  <si>
    <t>Luca Ferlič</t>
  </si>
  <si>
    <t>Slovenia</t>
  </si>
  <si>
    <t>Gregor Sobočan</t>
  </si>
  <si>
    <t>Greece</t>
  </si>
  <si>
    <t>Valmas, Dimitrios</t>
  </si>
  <si>
    <t>Seniors (V) Male 50-54</t>
  </si>
  <si>
    <t>open</t>
  </si>
  <si>
    <t>Chasidis, Konstantinos</t>
  </si>
  <si>
    <t>Karras, Vassilios</t>
  </si>
  <si>
    <t>Xenou, Nefeli</t>
  </si>
  <si>
    <t xml:space="preserve">Jenssen, Hege </t>
  </si>
  <si>
    <t>Norway</t>
  </si>
  <si>
    <t>Vasilev, Denis</t>
  </si>
  <si>
    <t>1-Arm Long Cycle Para-athletes - Men - 10 min</t>
  </si>
  <si>
    <t>Jewgenij, Seip</t>
  </si>
  <si>
    <t>Germany</t>
  </si>
  <si>
    <t xml:space="preserve">Seniors (V) Male 50-54 </t>
  </si>
  <si>
    <t>95+ kg</t>
  </si>
  <si>
    <t>Vadim Sichwardt</t>
  </si>
  <si>
    <t>Amrei Hellwig</t>
  </si>
  <si>
    <t>Mykola, Mosiichuk</t>
  </si>
  <si>
    <t xml:space="preserve">Vitalii Zarudnyi </t>
  </si>
  <si>
    <t>Pavlo Zarudnyi</t>
  </si>
  <si>
    <t>Duff, Maggie</t>
  </si>
  <si>
    <t>Ireland</t>
  </si>
  <si>
    <t>Sauvage, Niamh</t>
  </si>
  <si>
    <t>Payne, David</t>
  </si>
  <si>
    <t>Flynn, Rosaleen</t>
  </si>
  <si>
    <t>Killeen, Stephen</t>
  </si>
  <si>
    <t xml:space="preserve">Zahrebelna Dina </t>
  </si>
  <si>
    <t>Ukraine</t>
  </si>
  <si>
    <t>ZATYLIUK HRYHORII</t>
  </si>
  <si>
    <t xml:space="preserve">Maksymets Olha </t>
  </si>
  <si>
    <t xml:space="preserve">Tsybulskyi Anatolii </t>
  </si>
  <si>
    <t>MAKARENKO IVAN, ЛОПУГА ВІКТОР</t>
  </si>
  <si>
    <t xml:space="preserve">Berladyn Vadym </t>
  </si>
  <si>
    <t xml:space="preserve">Bukin Danyil </t>
  </si>
  <si>
    <t>KONDRA KOSTIANTYN</t>
  </si>
  <si>
    <t>KONDRA KOSTIANTYN, TYMCHENKO KOSTIANTYN</t>
  </si>
  <si>
    <t xml:space="preserve">Kompaniiets Nikita </t>
  </si>
  <si>
    <t xml:space="preserve">IRKLIIENKO ERIKA </t>
  </si>
  <si>
    <t>KOZHUSHKO SERHII</t>
  </si>
  <si>
    <t xml:space="preserve">HLUSHKO DANYLO </t>
  </si>
  <si>
    <t>SHCHERBYNA DANYLO</t>
  </si>
  <si>
    <t>SUKHENKO DARIIA</t>
  </si>
  <si>
    <t xml:space="preserve">KOSTIUCHENKO ROMAN </t>
  </si>
  <si>
    <t>VLASENKO TYMOFII</t>
  </si>
  <si>
    <t>KOLOMIIETS OLEH, ZUIEVA KATERYNA</t>
  </si>
  <si>
    <t>KALENICHENKO LILIIA</t>
  </si>
  <si>
    <t xml:space="preserve">LOS ARTEM </t>
  </si>
  <si>
    <t>KOLOMIIETS OLEH, USHCHENKO OLEH</t>
  </si>
  <si>
    <t>POPELNIUKH MARIIA</t>
  </si>
  <si>
    <t>MYRNA YELYZAVETA, TKACHENKO MYKOLA</t>
  </si>
  <si>
    <t>BORYSENKO ARTEM</t>
  </si>
  <si>
    <t xml:space="preserve">STETSIURA ROSTYSLAV </t>
  </si>
  <si>
    <t>KOLOMIIETS OLEH, TKACHENKO MYKOLA</t>
  </si>
  <si>
    <t xml:space="preserve">YATSENKO DMYTRO </t>
  </si>
  <si>
    <t>KOLOMIIETS OLEH, DULENKO ARTEM</t>
  </si>
  <si>
    <t>KOVTSUR STANISLAV</t>
  </si>
  <si>
    <t>KOZUBSKA ANNA</t>
  </si>
  <si>
    <t>STADNYK DMYTRO</t>
  </si>
  <si>
    <t>KOLOMIIETS OLEH, SUSHKO YAROSLAV, ZUIEVA KATERYNA</t>
  </si>
  <si>
    <t xml:space="preserve">SHUHALEY OLEKSIY </t>
  </si>
  <si>
    <t>OSTAPCHUK YEVHENII, SUSHKO YAROSLAV</t>
  </si>
  <si>
    <t>ONYSHCHENKO HRYHORIY</t>
  </si>
  <si>
    <t>KOLOMIIETS OLEH, SUSHKO YAROSLAV, USHCHENKO OLEH</t>
  </si>
  <si>
    <t>SHAPOVAL ANDRII</t>
  </si>
  <si>
    <t>TRETIAK HRYHORII, POPOK VITALII</t>
  </si>
  <si>
    <t>RAKHIVSKYI VLADYSLAV</t>
  </si>
  <si>
    <t>KOLOMIETS OLEG, ZUIEVA KATERYNA</t>
  </si>
  <si>
    <t>HRECHKO ULIANA</t>
  </si>
  <si>
    <t>CHUYKO ANTON, SUSHKO YAROSLAV</t>
  </si>
  <si>
    <t>MYKHAILYK DANIIL</t>
  </si>
  <si>
    <t>SUSHKO YAROSLAV, BILOUS VITALII</t>
  </si>
  <si>
    <t>MOSIICHUK DARIA</t>
  </si>
  <si>
    <t>MOSIICHUK OLEKSANDR</t>
  </si>
  <si>
    <t>MARCHENKO MAKSYM</t>
  </si>
  <si>
    <t>DROFYCH DMYTRO</t>
  </si>
  <si>
    <t>OSTAPCHUK YEVHENII</t>
  </si>
  <si>
    <t>KOLOMIIETS OLEH, ROMANCHUK OLEH</t>
  </si>
  <si>
    <t>SHUDROV VIACHESLAV</t>
  </si>
  <si>
    <t>HALASHKO OLEKSANDR TRACHUK EVGENIY</t>
  </si>
  <si>
    <t xml:space="preserve">SVYRYDENKO OLEKSANDR </t>
  </si>
  <si>
    <t>PAVLIUCHYK YEVHEN</t>
  </si>
  <si>
    <t>TRETIAK HRYHORII TYMCHENKO KOSTIANTYN</t>
  </si>
  <si>
    <t>KOZHUSHKO ANASTASIIA  TATARCHEVSKYI OLEKSANDR</t>
  </si>
  <si>
    <t>HURZAN STANISLAV</t>
  </si>
  <si>
    <t>KOLOMIIETS OLEH</t>
  </si>
  <si>
    <t>CHUIKO ANTON</t>
  </si>
  <si>
    <t>TKACHENKO MYKOLA MYRNA YELIZAVETA</t>
  </si>
  <si>
    <t>ULIANCHENKO OLEKSII</t>
  </si>
  <si>
    <t>SKYDAN LEONID</t>
  </si>
  <si>
    <t xml:space="preserve">MAKARENKO IVAN </t>
  </si>
  <si>
    <t>MAKARENKO OLHA ANDRIIASH VITALII</t>
  </si>
  <si>
    <t>TKACHENKO MYKOLA, ROMANCHUK OLEH</t>
  </si>
  <si>
    <t>PORUCHIKOV VOLODYMYR</t>
  </si>
  <si>
    <t>HALASHKO OLEKSANDR, TRACHUK YEVHEN</t>
  </si>
  <si>
    <t>VYSHYNSKIY DANYLO</t>
  </si>
  <si>
    <t>KOSTOVSYI MYKOLA</t>
  </si>
  <si>
    <t>LEVKOV MYKOLA</t>
  </si>
  <si>
    <t>MYKHAILINCHIK VASYL</t>
  </si>
  <si>
    <t>DULENKO ARTEM</t>
  </si>
  <si>
    <t>KOLOMIIETS OLEH, KRYVYCH VITALIY</t>
  </si>
  <si>
    <t>RYBIN OLEKSANDR</t>
  </si>
  <si>
    <t>TYMCHENKO KOSTIANTYN SKYDAN LEONID HALASHKO OLEKSANDR</t>
  </si>
  <si>
    <t>BEREZHNIUK ANDRII</t>
  </si>
  <si>
    <t>KOSTOVSYI MYKOLA HRYTSAK ANDRII</t>
  </si>
  <si>
    <t>TYMOFIEIEV HENNADII</t>
  </si>
  <si>
    <t>KOLOMIIETS OLEH SHEVCHENKO SERGII</t>
  </si>
  <si>
    <t>KOLOMIIETS VALERII</t>
  </si>
  <si>
    <t>BONDARIEV ROMAN</t>
  </si>
  <si>
    <t>HALASHKO OLEKSANDR</t>
  </si>
  <si>
    <t>BILYTSKYI LEON</t>
  </si>
  <si>
    <t xml:space="preserve">BILYTSKYI VALERII YAREMUS ANDRIY </t>
  </si>
  <si>
    <t>POZDNIAKOV VOLODYMYR</t>
  </si>
  <si>
    <t>PRONTENKO VASYL, NEDOLIA VOLODYMYR</t>
  </si>
  <si>
    <t>FURSA ILLIA</t>
  </si>
  <si>
    <t>ANDRIIASH VITALII BERBENYCHUK  VALENTYN</t>
  </si>
  <si>
    <t>KREMEL YAROSLAVA</t>
  </si>
  <si>
    <t>MYRNA YELYZAVETA</t>
  </si>
  <si>
    <t>TKACHENKO MYKOLA</t>
  </si>
  <si>
    <t>DYMARCHUK ARINA</t>
  </si>
  <si>
    <t xml:space="preserve">PRONTENKO VASYL ROMANCHUK VIKTOR </t>
  </si>
  <si>
    <t>LEBEDYNETS IRYNA</t>
  </si>
  <si>
    <t xml:space="preserve">RABOSH OKSANA </t>
  </si>
  <si>
    <t xml:space="preserve"> MAKARENKO IVAN RABOSH VITALII</t>
  </si>
  <si>
    <t>NAMIESNIK ANZHELIKA</t>
  </si>
  <si>
    <t>NAMIESNIK IVAN, ROMANIV IHOR</t>
  </si>
  <si>
    <t>SHKIL YEHOR</t>
  </si>
  <si>
    <t>KOLOMIIETS OLEH PONOMARENKO ROMAN MYRNA YELIZAVETA</t>
  </si>
  <si>
    <t>ULKO MAKSYM</t>
  </si>
  <si>
    <t>KOLOMIIETS OLEH, TURCHYNOV ARTEM</t>
  </si>
  <si>
    <t>HERASYMOV YEHOR</t>
  </si>
  <si>
    <t>KONDRA KOSTIANTYN  SHUDROV VIACHESLAV</t>
  </si>
  <si>
    <t>VIUK DENYS</t>
  </si>
  <si>
    <t>KYLCHICKIY ZINOVIY</t>
  </si>
  <si>
    <t>SEVRUK MARIA</t>
  </si>
  <si>
    <t>BERBENYCHUK VALENTYN, SHUDROV VSACHESLAV</t>
  </si>
  <si>
    <t>LEPYNSKYI PAVLO</t>
  </si>
  <si>
    <t>BERBENYCHUK VALENTYN</t>
  </si>
  <si>
    <t>SUSHKO YAROSLAV</t>
  </si>
  <si>
    <t>VORONENKO KATERYNA</t>
  </si>
  <si>
    <t>POPOK VITALII, PAVLIUCHYK YEVHEN</t>
  </si>
  <si>
    <t>LASHCHEVSKA VIKTORIIA</t>
  </si>
  <si>
    <t>KOZHUSHKO OLENA</t>
  </si>
  <si>
    <t>KULKIVSKYI VOLODYMYR</t>
  </si>
  <si>
    <t>BERBENYCHUK VALENTYN, ANDRIIASH VITALII</t>
  </si>
  <si>
    <t>HRYTSAK ANDRII</t>
  </si>
  <si>
    <t xml:space="preserve">MOMOTIUK LEONID </t>
  </si>
  <si>
    <t>OTYSKO VITALII</t>
  </si>
  <si>
    <t>OTYSKO SERGII SMIRNOV BORIS</t>
  </si>
  <si>
    <t>KEDYCH YEVHENIIA</t>
  </si>
  <si>
    <t>KOMENDANT OLEKSANDR</t>
  </si>
  <si>
    <t>MYKYTENKO ANHELINA</t>
  </si>
  <si>
    <t>BYCHKIVSKIY ANDRII</t>
  </si>
  <si>
    <t>PRONTENKO VASYL, BYCHKIVSKA NATALIA</t>
  </si>
  <si>
    <t>TSYBULKO OLEKSANDR</t>
  </si>
  <si>
    <t>U-23 Male</t>
  </si>
  <si>
    <t>TKACHENKO MYKOLA PONOMARENKO ROMAN MYRNA YELIZAVETA</t>
  </si>
  <si>
    <t>A/32 kg</t>
  </si>
  <si>
    <t>BERBENYCHUK YANA. ANDRIIASH VITALII</t>
  </si>
  <si>
    <t xml:space="preserve"> Female U-23</t>
  </si>
  <si>
    <t>Couch</t>
  </si>
  <si>
    <t>LYSUNENKO SVITLANA</t>
  </si>
  <si>
    <t>TRETIAK HRYHOTII</t>
  </si>
  <si>
    <t>László Barcsik</t>
  </si>
  <si>
    <t>Hungary</t>
  </si>
  <si>
    <t>Gábor Kósa</t>
  </si>
  <si>
    <t>32 kg</t>
  </si>
  <si>
    <t>8 kg</t>
  </si>
  <si>
    <t xml:space="preserve">                                                       </t>
  </si>
  <si>
    <t xml:space="preserve">                                                                                                               </t>
  </si>
  <si>
    <t>HRYCHENKO DMYTRO</t>
  </si>
  <si>
    <t>Velesioti Anastasia</t>
  </si>
  <si>
    <t>Snatch only;   Women; Weight cat.73kg</t>
  </si>
  <si>
    <t xml:space="preserve">Anton Piskun </t>
  </si>
  <si>
    <t>Seniors (V) Male (60-64)</t>
  </si>
  <si>
    <t>Chief  judge:__________________________ / Rolandas Kubilius (Lithuania) /</t>
  </si>
  <si>
    <t>Chief secretary: ______________________ / Kitija Voitehovicha (Latvia) /</t>
  </si>
  <si>
    <t>62.9 kg</t>
  </si>
  <si>
    <t>61.4 kg</t>
  </si>
  <si>
    <t>66.8 kg</t>
  </si>
  <si>
    <t>56.4 kg</t>
  </si>
  <si>
    <t>61.2 kg</t>
  </si>
  <si>
    <t>65.2 kg</t>
  </si>
  <si>
    <t>119.7 kg</t>
  </si>
  <si>
    <t>121.0 kg</t>
  </si>
  <si>
    <t>70.4 kg</t>
  </si>
  <si>
    <t>57.2 kg</t>
  </si>
  <si>
    <t>87.1 kg</t>
  </si>
  <si>
    <t>99.0 kg</t>
  </si>
  <si>
    <t>112.3 kg</t>
  </si>
  <si>
    <t>V.Voitehovics</t>
  </si>
  <si>
    <r>
      <t>83.3</t>
    </r>
    <r>
      <rPr>
        <sz val="11"/>
        <color theme="1"/>
        <rFont val="Aptos Narrow"/>
        <family val="2"/>
        <charset val="186"/>
        <scheme val="minor"/>
      </rPr>
      <t xml:space="preserve"> kg</t>
    </r>
  </si>
  <si>
    <t>71.7 kg</t>
  </si>
  <si>
    <t>84.9 kg</t>
  </si>
  <si>
    <t>57.3 kg</t>
  </si>
  <si>
    <t>70.8 kg</t>
  </si>
  <si>
    <t>78.8 kg</t>
  </si>
  <si>
    <t>64.4 kg</t>
  </si>
  <si>
    <t>50.1 kg</t>
  </si>
  <si>
    <t>72.6 kg</t>
  </si>
  <si>
    <t>62.1 kg</t>
  </si>
  <si>
    <t>56.3 kg</t>
  </si>
  <si>
    <t>56.6 kg</t>
  </si>
  <si>
    <t>54.9 kg</t>
  </si>
  <si>
    <t>92.1 kg</t>
  </si>
  <si>
    <t>109.0 kg</t>
  </si>
  <si>
    <t>79.8 kg</t>
  </si>
  <si>
    <t>73.5 kg</t>
  </si>
  <si>
    <t>69.4 kg</t>
  </si>
  <si>
    <t>106.0 kg</t>
  </si>
  <si>
    <t>89.8 kg</t>
  </si>
  <si>
    <t>83.3 kg</t>
  </si>
  <si>
    <t>80.7 kg</t>
  </si>
  <si>
    <t>91.4 kg</t>
  </si>
  <si>
    <t>115.0 kg</t>
  </si>
  <si>
    <t>74.5 kg</t>
  </si>
  <si>
    <t>94.4 kg</t>
  </si>
  <si>
    <t>92.2 kg</t>
  </si>
  <si>
    <t>73.2 kg</t>
  </si>
  <si>
    <t>57.9 kg</t>
  </si>
  <si>
    <t>61.9 kg</t>
  </si>
  <si>
    <t>51.6 kg</t>
  </si>
  <si>
    <t>55.5 kg</t>
  </si>
  <si>
    <t>83.0 kg</t>
  </si>
  <si>
    <t>58.0 kg</t>
  </si>
  <si>
    <t>78.1 kg</t>
  </si>
  <si>
    <t>61.0 kg</t>
  </si>
  <si>
    <t>56.7 kg</t>
  </si>
  <si>
    <t>62.4 kg</t>
  </si>
  <si>
    <t>77.2 kg</t>
  </si>
  <si>
    <t>SOBOLEVSKA JULIIA</t>
  </si>
  <si>
    <t>64.3 kg</t>
  </si>
  <si>
    <t>64.7 kg</t>
  </si>
  <si>
    <t>57.8 kg</t>
  </si>
  <si>
    <t>56.5 kg</t>
  </si>
  <si>
    <t>45.8 kg</t>
  </si>
  <si>
    <t>50.3 kg</t>
  </si>
  <si>
    <t xml:space="preserve">82.1 kg </t>
  </si>
  <si>
    <t>60.6 kg</t>
  </si>
  <si>
    <t>67.2 kg</t>
  </si>
  <si>
    <t>61.6 kg</t>
  </si>
  <si>
    <t>66.4 kg</t>
  </si>
  <si>
    <t>73.1 kg</t>
  </si>
  <si>
    <t>79.9 kg</t>
  </si>
  <si>
    <t>83.9 kg</t>
  </si>
  <si>
    <t>94.0 kg</t>
  </si>
  <si>
    <t>96.7 kg</t>
  </si>
  <si>
    <t>100.0 kg</t>
  </si>
  <si>
    <t>72.8 kg</t>
  </si>
  <si>
    <t>94.5 kg</t>
  </si>
  <si>
    <t>33.4 kg</t>
  </si>
  <si>
    <t>Snatch 12 min; U-16 ; Men; Weight cat.-58 kg</t>
  </si>
  <si>
    <t xml:space="preserve">HRYCHENKO DMYTRO </t>
  </si>
  <si>
    <t>55.6 KG</t>
  </si>
  <si>
    <t>92.7 KG</t>
  </si>
  <si>
    <t>61.8 KG</t>
  </si>
  <si>
    <t>67.2 KG</t>
  </si>
  <si>
    <t>76.9 KG</t>
  </si>
  <si>
    <t>68.6 KG</t>
  </si>
  <si>
    <t>89.4 KG</t>
  </si>
  <si>
    <t>77.4 KG</t>
  </si>
  <si>
    <t>85.5 KG</t>
  </si>
  <si>
    <t>87.9 KG</t>
  </si>
  <si>
    <t>106.9 KG</t>
  </si>
  <si>
    <t>67.6 KG</t>
  </si>
  <si>
    <t>67.4 KG</t>
  </si>
  <si>
    <t>72.0 KG</t>
  </si>
  <si>
    <t>76.8 KG</t>
  </si>
  <si>
    <t>76.7 KG</t>
  </si>
  <si>
    <t>84.5 KG</t>
  </si>
  <si>
    <t>98.8 KG</t>
  </si>
  <si>
    <t>102.0 KG</t>
  </si>
  <si>
    <t>53.0 KG</t>
  </si>
  <si>
    <t>62.4 KG</t>
  </si>
  <si>
    <t>62.3 KG</t>
  </si>
  <si>
    <t>62.9 KG</t>
  </si>
  <si>
    <t>79.0 KG</t>
  </si>
  <si>
    <t>77.0 KG</t>
  </si>
  <si>
    <t>94.0 KG</t>
  </si>
  <si>
    <t>72.5 KG</t>
  </si>
  <si>
    <t>63.0 KG</t>
  </si>
  <si>
    <t>62.8 KG</t>
  </si>
  <si>
    <t>51.7 KG</t>
  </si>
  <si>
    <t>85.2 KG</t>
  </si>
  <si>
    <t>67.0 KG</t>
  </si>
  <si>
    <t>62.6 KG</t>
  </si>
  <si>
    <t>57.3 KG</t>
  </si>
  <si>
    <t>98.4 KG</t>
  </si>
  <si>
    <t>57.0 KG</t>
  </si>
  <si>
    <t>103.0 KG</t>
  </si>
  <si>
    <t>111.0 KG</t>
  </si>
  <si>
    <t>95.4 KG</t>
  </si>
  <si>
    <t>118.7 KG</t>
  </si>
  <si>
    <t>84.0 KG</t>
  </si>
  <si>
    <t>89.0 KG</t>
  </si>
  <si>
    <t>112.2 KG</t>
  </si>
  <si>
    <t>81.6 KG</t>
  </si>
  <si>
    <t>82.4 KG</t>
  </si>
  <si>
    <t>109.8 KG</t>
  </si>
  <si>
    <t>117.7 KG</t>
  </si>
  <si>
    <t>87.0 KG</t>
  </si>
  <si>
    <t>95.0 KG</t>
  </si>
  <si>
    <t>56.4 KG</t>
  </si>
  <si>
    <t>113.9 KG</t>
  </si>
  <si>
    <t>107.0 KG</t>
  </si>
  <si>
    <t>91.1 KG</t>
  </si>
  <si>
    <t>108.6 KG</t>
  </si>
  <si>
    <t>80.3 KG</t>
  </si>
  <si>
    <t>74.5 KG</t>
  </si>
  <si>
    <t>124.7 KG</t>
  </si>
  <si>
    <t>64.4 KG</t>
  </si>
  <si>
    <t>72.9 KG</t>
  </si>
  <si>
    <t>66.9 KG</t>
  </si>
  <si>
    <t>97.9 KG</t>
  </si>
  <si>
    <t>90.4 KG</t>
  </si>
  <si>
    <t>101.5 KG</t>
  </si>
  <si>
    <t>101.8 KG</t>
  </si>
  <si>
    <t>82.1 KG</t>
  </si>
  <si>
    <t>91.4 KG</t>
  </si>
  <si>
    <t>86.4 KG</t>
  </si>
  <si>
    <t>OREHIVSKA ILONA</t>
  </si>
  <si>
    <t>93.9 kg</t>
  </si>
  <si>
    <t>83.5 kg</t>
  </si>
  <si>
    <t>69.4 KG</t>
  </si>
  <si>
    <t>78.0 KG</t>
  </si>
  <si>
    <t>141.2 KG</t>
  </si>
  <si>
    <t>56.8 KG</t>
  </si>
  <si>
    <t>97.3 KG</t>
  </si>
  <si>
    <t>61.4 KG</t>
  </si>
  <si>
    <t>Obl. Sofia, Obshina Gorna Malina, Sporten kompleks "Gorna Malina"</t>
  </si>
  <si>
    <t>1-Arm Long Cycle - Men - 30 min</t>
  </si>
  <si>
    <t xml:space="preserve">Hungary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</si>
</sst>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33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ptos Narrow"/>
      <family val="2"/>
      <charset val="186"/>
      <scheme val="minor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i/>
      <sz val="10"/>
      <name val="Arial"/>
      <family val="2"/>
    </font>
    <font>
      <i/>
      <sz val="14"/>
      <color rgb="FFFF0000"/>
      <name val="Aptos Narrow"/>
      <family val="2"/>
      <scheme val="minor"/>
    </font>
    <font>
      <sz val="11"/>
      <name val="Aptos Narrow"/>
      <family val="2"/>
      <charset val="186"/>
      <scheme val="minor"/>
    </font>
    <font>
      <b/>
      <sz val="18"/>
      <color rgb="FFFF0000"/>
      <name val="Aptos Narrow"/>
      <family val="2"/>
      <scheme val="minor"/>
    </font>
    <font>
      <sz val="11"/>
      <color rgb="FFFF0000"/>
      <name val="Aptos Narrow"/>
      <family val="2"/>
      <charset val="186"/>
      <scheme val="minor"/>
    </font>
    <font>
      <sz val="10"/>
      <color rgb="FF000000"/>
      <name val="Aptos Narrow"/>
      <family val="2"/>
    </font>
    <font>
      <sz val="11"/>
      <color theme="1"/>
      <name val="Aptos Narrow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04"/>
      <scheme val="minor"/>
    </font>
    <font>
      <u/>
      <sz val="11"/>
      <color theme="10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Arial Cyr"/>
      <family val="2"/>
      <charset val="204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theme="1"/>
      <name val="Aptos Narrow"/>
      <charset val="204"/>
      <scheme val="minor"/>
    </font>
    <font>
      <sz val="11"/>
      <color theme="1"/>
      <name val="Aptos Narrow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rgb="FFC0E6F5"/>
      </patternFill>
    </fill>
    <fill>
      <patternFill patternType="solid">
        <fgColor theme="6" tint="0.79998168889431442"/>
        <bgColor rgb="FFC0E6F5"/>
      </patternFill>
    </fill>
    <fill>
      <patternFill patternType="solid">
        <fgColor theme="4" tint="0.79998168889431442"/>
        <bgColor rgb="FFC0E6F5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49998474074526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C0C0C0"/>
      </left>
      <right/>
      <top/>
      <bottom/>
      <diagonal/>
    </border>
    <border>
      <left/>
      <right style="medium">
        <color rgb="FFC0C0C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C7D22"/>
      </left>
      <right style="thin">
        <color rgb="FF3C7D22"/>
      </right>
      <top style="thin">
        <color rgb="FF3C7D22"/>
      </top>
      <bottom style="thin">
        <color rgb="FF3C7D22"/>
      </bottom>
      <diagonal/>
    </border>
  </borders>
  <cellStyleXfs count="13">
    <xf numFmtId="0" fontId="0" fillId="0" borderId="0"/>
    <xf numFmtId="0" fontId="19" fillId="0" borderId="0"/>
    <xf numFmtId="0" fontId="22" fillId="0" borderId="0"/>
    <xf numFmtId="0" fontId="20" fillId="0" borderId="0"/>
    <xf numFmtId="164" fontId="2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0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30" fillId="0" borderId="0" applyNumberFormat="0" applyFill="0" applyBorder="0" applyProtection="0"/>
  </cellStyleXfs>
  <cellXfs count="211">
    <xf numFmtId="0" fontId="0" fillId="0" borderId="0" xfId="0"/>
    <xf numFmtId="0" fontId="0" fillId="2" borderId="1" xfId="0" applyFill="1" applyBorder="1"/>
    <xf numFmtId="0" fontId="4" fillId="3" borderId="1" xfId="0" applyFont="1" applyFill="1" applyBorder="1"/>
    <xf numFmtId="0" fontId="1" fillId="3" borderId="1" xfId="0" applyFont="1" applyFill="1" applyBorder="1"/>
    <xf numFmtId="0" fontId="2" fillId="3" borderId="1" xfId="0" applyFont="1" applyFill="1" applyBorder="1"/>
    <xf numFmtId="0" fontId="0" fillId="3" borderId="1" xfId="0" applyFill="1" applyBorder="1"/>
    <xf numFmtId="0" fontId="5" fillId="3" borderId="1" xfId="0" applyFont="1" applyFill="1" applyBorder="1"/>
    <xf numFmtId="0" fontId="0" fillId="2" borderId="0" xfId="0" applyFill="1"/>
    <xf numFmtId="0" fontId="4" fillId="4" borderId="1" xfId="0" applyFont="1" applyFill="1" applyBorder="1"/>
    <xf numFmtId="0" fontId="1" fillId="4" borderId="1" xfId="0" applyFont="1" applyFill="1" applyBorder="1"/>
    <xf numFmtId="0" fontId="2" fillId="4" borderId="1" xfId="0" applyFont="1" applyFill="1" applyBorder="1"/>
    <xf numFmtId="0" fontId="0" fillId="4" borderId="1" xfId="0" applyFill="1" applyBorder="1"/>
    <xf numFmtId="0" fontId="5" fillId="4" borderId="1" xfId="0" applyFont="1" applyFill="1" applyBorder="1"/>
    <xf numFmtId="0" fontId="4" fillId="5" borderId="1" xfId="0" applyFont="1" applyFill="1" applyBorder="1"/>
    <xf numFmtId="0" fontId="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9" fillId="7" borderId="9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left" vertical="center"/>
    </xf>
    <xf numFmtId="0" fontId="12" fillId="8" borderId="0" xfId="0" applyFont="1" applyFill="1" applyAlignment="1">
      <alignment vertical="center" wrapText="1"/>
    </xf>
    <xf numFmtId="0" fontId="10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8" fillId="7" borderId="10" xfId="0" applyFont="1" applyFill="1" applyBorder="1" applyAlignment="1">
      <alignment vertical="center"/>
    </xf>
    <xf numFmtId="0" fontId="10" fillId="7" borderId="0" xfId="0" applyFont="1" applyFill="1" applyAlignment="1">
      <alignment vertical="center"/>
    </xf>
    <xf numFmtId="0" fontId="0" fillId="2" borderId="2" xfId="0" applyFill="1" applyBorder="1"/>
    <xf numFmtId="0" fontId="5" fillId="2" borderId="1" xfId="0" applyFont="1" applyFill="1" applyBorder="1"/>
    <xf numFmtId="0" fontId="1" fillId="5" borderId="1" xfId="0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5" fillId="5" borderId="1" xfId="0" applyFont="1" applyFill="1" applyBorder="1"/>
    <xf numFmtId="0" fontId="9" fillId="7" borderId="0" xfId="0" applyFont="1" applyFill="1" applyAlignment="1">
      <alignment horizontal="right" vertical="center" wrapText="1"/>
    </xf>
    <xf numFmtId="0" fontId="14" fillId="0" borderId="1" xfId="0" applyFont="1" applyBorder="1"/>
    <xf numFmtId="0" fontId="0" fillId="0" borderId="1" xfId="0" applyBorder="1"/>
    <xf numFmtId="0" fontId="15" fillId="2" borderId="0" xfId="0" applyFont="1" applyFill="1"/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8" fillId="3" borderId="15" xfId="0" applyFont="1" applyFill="1" applyBorder="1" applyAlignment="1">
      <alignment horizontal="left" vertical="center"/>
    </xf>
    <xf numFmtId="0" fontId="18" fillId="10" borderId="15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left" vertical="center"/>
    </xf>
    <xf numFmtId="0" fontId="18" fillId="11" borderId="15" xfId="0" applyFont="1" applyFill="1" applyBorder="1" applyAlignment="1">
      <alignment horizontal="center" vertical="center"/>
    </xf>
    <xf numFmtId="0" fontId="0" fillId="3" borderId="0" xfId="0" applyFill="1"/>
    <xf numFmtId="0" fontId="18" fillId="5" borderId="15" xfId="0" applyFont="1" applyFill="1" applyBorder="1" applyAlignment="1">
      <alignment horizontal="left" vertical="center"/>
    </xf>
    <xf numFmtId="0" fontId="18" fillId="12" borderId="15" xfId="0" applyFont="1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wrapText="1"/>
    </xf>
    <xf numFmtId="0" fontId="17" fillId="3" borderId="1" xfId="0" applyFont="1" applyFill="1" applyBorder="1"/>
    <xf numFmtId="0" fontId="5" fillId="3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0" fillId="4" borderId="13" xfId="0" applyFill="1" applyBorder="1"/>
    <xf numFmtId="0" fontId="0" fillId="3" borderId="13" xfId="0" applyFill="1" applyBorder="1"/>
    <xf numFmtId="0" fontId="0" fillId="13" borderId="0" xfId="0" applyFill="1"/>
    <xf numFmtId="0" fontId="7" fillId="14" borderId="0" xfId="0" applyFont="1" applyFill="1" applyAlignment="1">
      <alignment horizontal="center" vertical="center"/>
    </xf>
    <xf numFmtId="0" fontId="8" fillId="14" borderId="0" xfId="0" applyFont="1" applyFill="1" applyAlignment="1">
      <alignment horizontal="center" vertical="center"/>
    </xf>
    <xf numFmtId="0" fontId="8" fillId="14" borderId="0" xfId="0" applyFont="1" applyFill="1" applyAlignment="1">
      <alignment horizontal="center" vertical="center" wrapText="1"/>
    </xf>
    <xf numFmtId="0" fontId="0" fillId="2" borderId="5" xfId="0" applyFill="1" applyBorder="1"/>
    <xf numFmtId="0" fontId="5" fillId="2" borderId="6" xfId="0" applyFont="1" applyFill="1" applyBorder="1"/>
    <xf numFmtId="0" fontId="5" fillId="2" borderId="2" xfId="0" applyFont="1" applyFill="1" applyBorder="1"/>
    <xf numFmtId="0" fontId="32" fillId="0" borderId="0" xfId="0" applyFont="1"/>
    <xf numFmtId="0" fontId="0" fillId="16" borderId="1" xfId="0" applyFill="1" applyBorder="1" applyAlignment="1">
      <alignment wrapText="1"/>
    </xf>
    <xf numFmtId="0" fontId="18" fillId="4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wrapText="1"/>
    </xf>
    <xf numFmtId="0" fontId="0" fillId="2" borderId="13" xfId="0" applyFill="1" applyBorder="1"/>
    <xf numFmtId="0" fontId="0" fillId="5" borderId="13" xfId="0" applyFill="1" applyBorder="1"/>
    <xf numFmtId="0" fontId="0" fillId="2" borderId="1" xfId="0" applyFill="1" applyBorder="1" applyAlignment="1">
      <alignment wrapText="1"/>
    </xf>
    <xf numFmtId="0" fontId="0" fillId="16" borderId="1" xfId="0" applyFill="1" applyBorder="1"/>
    <xf numFmtId="0" fontId="18" fillId="4" borderId="1" xfId="0" applyFont="1" applyFill="1" applyBorder="1" applyAlignment="1">
      <alignment horizontal="left" vertical="center" wrapText="1"/>
    </xf>
    <xf numFmtId="0" fontId="0" fillId="4" borderId="0" xfId="0" applyFill="1"/>
    <xf numFmtId="0" fontId="29" fillId="4" borderId="13" xfId="0" applyFont="1" applyFill="1" applyBorder="1"/>
    <xf numFmtId="0" fontId="29" fillId="4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4" borderId="13" xfId="0" applyFill="1" applyBorder="1" applyAlignment="1">
      <alignment vertical="center"/>
    </xf>
    <xf numFmtId="0" fontId="18" fillId="3" borderId="1" xfId="0" applyFont="1" applyFill="1" applyBorder="1" applyAlignment="1">
      <alignment horizontal="left" vertical="center"/>
    </xf>
    <xf numFmtId="0" fontId="0" fillId="17" borderId="1" xfId="0" applyFill="1" applyBorder="1"/>
    <xf numFmtId="0" fontId="18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/>
    <xf numFmtId="0" fontId="21" fillId="4" borderId="1" xfId="0" applyFont="1" applyFill="1" applyBorder="1" applyAlignment="1">
      <alignment horizontal="left" vertical="center"/>
    </xf>
    <xf numFmtId="0" fontId="0" fillId="3" borderId="13" xfId="0" applyFill="1" applyBorder="1" applyAlignment="1">
      <alignment vertical="center"/>
    </xf>
    <xf numFmtId="0" fontId="21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32" fillId="3" borderId="1" xfId="0" applyFont="1" applyFill="1" applyBorder="1"/>
    <xf numFmtId="0" fontId="0" fillId="2" borderId="4" xfId="0" applyFill="1" applyBorder="1"/>
    <xf numFmtId="0" fontId="31" fillId="16" borderId="1" xfId="0" applyFont="1" applyFill="1" applyBorder="1" applyAlignment="1">
      <alignment horizontal="center" vertical="center"/>
    </xf>
    <xf numFmtId="0" fontId="0" fillId="15" borderId="1" xfId="0" applyFill="1" applyBorder="1"/>
    <xf numFmtId="0" fontId="0" fillId="15" borderId="13" xfId="0" applyFill="1" applyBorder="1"/>
    <xf numFmtId="0" fontId="15" fillId="0" borderId="0" xfId="0" applyFont="1"/>
    <xf numFmtId="0" fontId="17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9" fillId="7" borderId="9" xfId="0" applyFont="1" applyFill="1" applyBorder="1" applyAlignment="1">
      <alignment horizontal="right" vertical="center" wrapText="1"/>
    </xf>
    <xf numFmtId="0" fontId="9" fillId="7" borderId="0" xfId="0" applyFont="1" applyFill="1" applyAlignment="1">
      <alignment horizontal="right" vertical="center" wrapText="1"/>
    </xf>
    <xf numFmtId="0" fontId="11" fillId="8" borderId="0" xfId="0" applyFont="1" applyFill="1" applyAlignment="1">
      <alignment horizontal="center" vertical="center" wrapText="1"/>
    </xf>
    <xf numFmtId="0" fontId="13" fillId="8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16" borderId="13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31" fillId="5" borderId="2" xfId="0" applyFont="1" applyFill="1" applyBorder="1" applyAlignment="1">
      <alignment horizontal="center" vertical="center"/>
    </xf>
    <xf numFmtId="0" fontId="31" fillId="5" borderId="3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3">
    <cellStyle name="Comma 2" xfId="4" xr:uid="{00000000-0005-0000-0000-000000000000}"/>
    <cellStyle name="Hiperłącze 2" xfId="5" xr:uid="{00000000-0005-0000-0000-000001000000}"/>
    <cellStyle name="Normal" xfId="0" builtinId="0"/>
    <cellStyle name="Normal 2" xfId="6" xr:uid="{00000000-0005-0000-0000-000003000000}"/>
    <cellStyle name="Normal 3" xfId="2" xr:uid="{00000000-0005-0000-0000-000004000000}"/>
    <cellStyle name="Normal 4" xfId="1" xr:uid="{00000000-0005-0000-0000-000005000000}"/>
    <cellStyle name="Normal 5" xfId="10" xr:uid="{00000000-0005-0000-0000-000006000000}"/>
    <cellStyle name="Normal 6" xfId="11" xr:uid="{00000000-0005-0000-0000-000007000000}"/>
    <cellStyle name="Normal 7" xfId="12" xr:uid="{00000000-0005-0000-0000-000008000000}"/>
    <cellStyle name="Normal 8" xfId="9" xr:uid="{00000000-0005-0000-0000-000009000000}"/>
    <cellStyle name="Normalny 2" xfId="3" xr:uid="{00000000-0005-0000-0000-00000A000000}"/>
    <cellStyle name="Normalny 3" xfId="7" xr:uid="{00000000-0005-0000-0000-00000B000000}"/>
    <cellStyle name="Обычный_Лист1" xfId="8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137160</xdr:rowOff>
    </xdr:from>
    <xdr:to>
      <xdr:col>1</xdr:col>
      <xdr:colOff>573405</xdr:colOff>
      <xdr:row>9</xdr:row>
      <xdr:rowOff>316230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F9E9DF-D922-4777-9631-9963C2FB2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5300"/>
          <a:ext cx="1914525" cy="19545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177799</xdr:rowOff>
    </xdr:from>
    <xdr:to>
      <xdr:col>0</xdr:col>
      <xdr:colOff>1914525</xdr:colOff>
      <xdr:row>9</xdr:row>
      <xdr:rowOff>345863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8923B9-4CCC-48C7-A408-34ABAEE54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1866"/>
          <a:ext cx="1914525" cy="195453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76200</xdr:rowOff>
    </xdr:from>
    <xdr:to>
      <xdr:col>0</xdr:col>
      <xdr:colOff>1914525</xdr:colOff>
      <xdr:row>10</xdr:row>
      <xdr:rowOff>72390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3DF337-915C-49F7-85B7-426EF178C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7220"/>
          <a:ext cx="1914525" cy="195453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45720</xdr:rowOff>
    </xdr:from>
    <xdr:to>
      <xdr:col>0</xdr:col>
      <xdr:colOff>1914525</xdr:colOff>
      <xdr:row>10</xdr:row>
      <xdr:rowOff>41910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FFE6CC-7913-4CF8-906B-05D9348A2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6740"/>
          <a:ext cx="1914525" cy="195453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137160</xdr:rowOff>
    </xdr:from>
    <xdr:to>
      <xdr:col>0</xdr:col>
      <xdr:colOff>1914525</xdr:colOff>
      <xdr:row>9</xdr:row>
      <xdr:rowOff>300990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2F0909-AD1E-4CF7-842B-317B5E621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5300"/>
          <a:ext cx="1914525" cy="195453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114300</xdr:rowOff>
    </xdr:from>
    <xdr:to>
      <xdr:col>0</xdr:col>
      <xdr:colOff>1914525</xdr:colOff>
      <xdr:row>9</xdr:row>
      <xdr:rowOff>278130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780F25-4ECE-47E0-BFA7-FFD109878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2440"/>
          <a:ext cx="1914525" cy="195453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1914525</xdr:colOff>
      <xdr:row>9</xdr:row>
      <xdr:rowOff>346710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2A5430-0141-40C2-B969-52FC2A8EB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1020"/>
          <a:ext cx="1914525" cy="195453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152400</xdr:rowOff>
    </xdr:from>
    <xdr:to>
      <xdr:col>0</xdr:col>
      <xdr:colOff>1914525</xdr:colOff>
      <xdr:row>9</xdr:row>
      <xdr:rowOff>316230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B13723-F0B6-4A76-9170-CCC2DA916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0540"/>
          <a:ext cx="1914525" cy="195453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144780</xdr:rowOff>
    </xdr:from>
    <xdr:to>
      <xdr:col>0</xdr:col>
      <xdr:colOff>1914525</xdr:colOff>
      <xdr:row>9</xdr:row>
      <xdr:rowOff>308610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6B17B7-C152-4721-954C-7AFF4A991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2920"/>
          <a:ext cx="1914525" cy="195453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121920</xdr:rowOff>
    </xdr:from>
    <xdr:to>
      <xdr:col>0</xdr:col>
      <xdr:colOff>1914525</xdr:colOff>
      <xdr:row>9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031057-6272-4B66-9F17-BE8286141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0060"/>
          <a:ext cx="1914525" cy="195453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114300</xdr:rowOff>
    </xdr:from>
    <xdr:to>
      <xdr:col>0</xdr:col>
      <xdr:colOff>1914525</xdr:colOff>
      <xdr:row>9</xdr:row>
      <xdr:rowOff>278130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482807-5FF4-46A6-BBFC-AFFAC2CD9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6725"/>
          <a:ext cx="1914525" cy="1954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2</xdr:row>
      <xdr:rowOff>110066</xdr:rowOff>
    </xdr:from>
    <xdr:to>
      <xdr:col>0</xdr:col>
      <xdr:colOff>2016125</xdr:colOff>
      <xdr:row>9</xdr:row>
      <xdr:rowOff>278130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6894D98-E7C5-4D0A-B2FF-304AC6A24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474133"/>
          <a:ext cx="1914525" cy="195453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30480</xdr:rowOff>
    </xdr:from>
    <xdr:to>
      <xdr:col>0</xdr:col>
      <xdr:colOff>1914525</xdr:colOff>
      <xdr:row>10</xdr:row>
      <xdr:rowOff>26670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697152-0455-4344-9A12-17D89AF0E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1914525" cy="195453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106680</xdr:rowOff>
    </xdr:from>
    <xdr:to>
      <xdr:col>0</xdr:col>
      <xdr:colOff>1914525</xdr:colOff>
      <xdr:row>9</xdr:row>
      <xdr:rowOff>270510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0BAA41-508F-4EB3-A2CC-50929425D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4820"/>
          <a:ext cx="1914525" cy="195453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38100</xdr:rowOff>
    </xdr:from>
    <xdr:to>
      <xdr:col>0</xdr:col>
      <xdr:colOff>1914525</xdr:colOff>
      <xdr:row>10</xdr:row>
      <xdr:rowOff>34290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9A9DEB-48EA-48DD-83C6-98789113F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9120"/>
          <a:ext cx="1914525" cy="195453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121920</xdr:rowOff>
    </xdr:from>
    <xdr:to>
      <xdr:col>0</xdr:col>
      <xdr:colOff>1914525</xdr:colOff>
      <xdr:row>10</xdr:row>
      <xdr:rowOff>118110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1EEB29-5EA7-44B8-8DA5-F73E3B6B4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2940"/>
          <a:ext cx="1914525" cy="195453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15240</xdr:rowOff>
    </xdr:from>
    <xdr:to>
      <xdr:col>0</xdr:col>
      <xdr:colOff>1914525</xdr:colOff>
      <xdr:row>10</xdr:row>
      <xdr:rowOff>11430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C01EC5-E153-4992-B412-EBD5D258C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6260"/>
          <a:ext cx="1914525" cy="195453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22860</xdr:rowOff>
    </xdr:from>
    <xdr:to>
      <xdr:col>0</xdr:col>
      <xdr:colOff>1914525</xdr:colOff>
      <xdr:row>10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0DDE57-2741-4F48-9016-C6E2AB7B3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63880"/>
          <a:ext cx="1914525" cy="195453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160020</xdr:rowOff>
    </xdr:from>
    <xdr:to>
      <xdr:col>0</xdr:col>
      <xdr:colOff>1914525</xdr:colOff>
      <xdr:row>9</xdr:row>
      <xdr:rowOff>323850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0D185E-2D76-408D-9D10-8A13A16DA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8160"/>
          <a:ext cx="1914525" cy="195453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144780</xdr:rowOff>
    </xdr:from>
    <xdr:to>
      <xdr:col>0</xdr:col>
      <xdr:colOff>1914525</xdr:colOff>
      <xdr:row>9</xdr:row>
      <xdr:rowOff>308610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2CCBBD-023A-467B-BD75-BAB60962B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2920"/>
          <a:ext cx="1914525" cy="195453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7620</xdr:rowOff>
    </xdr:from>
    <xdr:to>
      <xdr:col>0</xdr:col>
      <xdr:colOff>1914525</xdr:colOff>
      <xdr:row>10</xdr:row>
      <xdr:rowOff>3810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FCB7EB-B44D-4011-BA30-0FC68B311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8640"/>
          <a:ext cx="1914525" cy="195453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114300</xdr:rowOff>
    </xdr:from>
    <xdr:to>
      <xdr:col>0</xdr:col>
      <xdr:colOff>1914525</xdr:colOff>
      <xdr:row>9</xdr:row>
      <xdr:rowOff>278130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7A2394-5297-4322-A6F4-DE0319234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2440"/>
          <a:ext cx="1914525" cy="19545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152400</xdr:rowOff>
    </xdr:from>
    <xdr:to>
      <xdr:col>0</xdr:col>
      <xdr:colOff>1914525</xdr:colOff>
      <xdr:row>9</xdr:row>
      <xdr:rowOff>316230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D426C5-73A5-438B-A00F-675431B6D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0540"/>
          <a:ext cx="1914525" cy="195453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144780</xdr:rowOff>
    </xdr:from>
    <xdr:to>
      <xdr:col>0</xdr:col>
      <xdr:colOff>1914525</xdr:colOff>
      <xdr:row>9</xdr:row>
      <xdr:rowOff>308610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5282E9-FB63-4B32-A5DB-3142C524D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2920"/>
          <a:ext cx="1914525" cy="195453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114300</xdr:rowOff>
    </xdr:from>
    <xdr:to>
      <xdr:col>0</xdr:col>
      <xdr:colOff>1914525</xdr:colOff>
      <xdr:row>9</xdr:row>
      <xdr:rowOff>278130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BCE103-48AE-49F0-8968-F976AE95D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2440"/>
          <a:ext cx="1914525" cy="195453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53340</xdr:rowOff>
    </xdr:from>
    <xdr:to>
      <xdr:col>0</xdr:col>
      <xdr:colOff>1914525</xdr:colOff>
      <xdr:row>10</xdr:row>
      <xdr:rowOff>49530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4C90C7-A18B-40A1-92CD-EAD4A5895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4360"/>
          <a:ext cx="1914525" cy="195453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53340</xdr:rowOff>
    </xdr:from>
    <xdr:to>
      <xdr:col>0</xdr:col>
      <xdr:colOff>1914525</xdr:colOff>
      <xdr:row>9</xdr:row>
      <xdr:rowOff>217170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5D0B6D-B3BD-400D-B81D-9FD67AB0B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1480"/>
          <a:ext cx="1914525" cy="195453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3</xdr:row>
      <xdr:rowOff>76200</xdr:rowOff>
    </xdr:from>
    <xdr:to>
      <xdr:col>0</xdr:col>
      <xdr:colOff>1929765</xdr:colOff>
      <xdr:row>10</xdr:row>
      <xdr:rowOff>72390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CBCF96-1F50-4BA2-B640-024DA063B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" y="617220"/>
          <a:ext cx="1914525" cy="195453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3</xdr:row>
      <xdr:rowOff>7620</xdr:rowOff>
    </xdr:from>
    <xdr:to>
      <xdr:col>0</xdr:col>
      <xdr:colOff>1922145</xdr:colOff>
      <xdr:row>10</xdr:row>
      <xdr:rowOff>3810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24F6E8-37F6-44AB-9E99-9E561418F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548640"/>
          <a:ext cx="1914525" cy="195453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137160</xdr:rowOff>
    </xdr:from>
    <xdr:to>
      <xdr:col>0</xdr:col>
      <xdr:colOff>1952625</xdr:colOff>
      <xdr:row>9</xdr:row>
      <xdr:rowOff>300990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6290A8-AFF5-40B3-BDA2-C67591AA4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95300"/>
          <a:ext cx="1914525" cy="19545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21364</xdr:colOff>
      <xdr:row>2</xdr:row>
      <xdr:rowOff>178037</xdr:rowOff>
    </xdr:from>
    <xdr:to>
      <xdr:col>0</xdr:col>
      <xdr:colOff>1935889</xdr:colOff>
      <xdr:row>9</xdr:row>
      <xdr:rowOff>337950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B7EE85-1337-49CA-AC78-2AF40D6C5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64" y="541233"/>
          <a:ext cx="1914525" cy="19545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3</xdr:row>
      <xdr:rowOff>53340</xdr:rowOff>
    </xdr:from>
    <xdr:to>
      <xdr:col>0</xdr:col>
      <xdr:colOff>1922145</xdr:colOff>
      <xdr:row>10</xdr:row>
      <xdr:rowOff>49530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95B33E-7184-4995-ABAD-EDD0A585B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594360"/>
          <a:ext cx="1914525" cy="19545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121920</xdr:rowOff>
    </xdr:from>
    <xdr:to>
      <xdr:col>0</xdr:col>
      <xdr:colOff>1914525</xdr:colOff>
      <xdr:row>9</xdr:row>
      <xdr:rowOff>300990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4EE4E6-1999-4C70-876E-0D344E59F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0060"/>
          <a:ext cx="1914525" cy="19545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2</xdr:row>
      <xdr:rowOff>76200</xdr:rowOff>
    </xdr:from>
    <xdr:to>
      <xdr:col>0</xdr:col>
      <xdr:colOff>1922145</xdr:colOff>
      <xdr:row>9</xdr:row>
      <xdr:rowOff>240030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AE5AC6-86EF-4FA1-8E3E-031B65F0D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434340"/>
          <a:ext cx="1914525" cy="19545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129540</xdr:rowOff>
    </xdr:from>
    <xdr:to>
      <xdr:col>0</xdr:col>
      <xdr:colOff>1914525</xdr:colOff>
      <xdr:row>9</xdr:row>
      <xdr:rowOff>293370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77945B-F5DE-4FA0-9679-CC3CBB123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7680"/>
          <a:ext cx="1914525" cy="19545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152400</xdr:rowOff>
    </xdr:from>
    <xdr:to>
      <xdr:col>0</xdr:col>
      <xdr:colOff>1914525</xdr:colOff>
      <xdr:row>9</xdr:row>
      <xdr:rowOff>316230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D501EA-6EBC-4E14-BE44-88D823C43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0540"/>
          <a:ext cx="1914525" cy="1954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I64"/>
  <sheetViews>
    <sheetView topLeftCell="A17" workbookViewId="0">
      <selection activeCell="L16" sqref="L16"/>
    </sheetView>
  </sheetViews>
  <sheetFormatPr defaultRowHeight="14.4"/>
  <cols>
    <col min="1" max="1" width="17.5546875" customWidth="1"/>
    <col min="2" max="2" width="13.5546875" customWidth="1"/>
    <col min="3" max="3" width="18.21875" customWidth="1"/>
    <col min="4" max="4" width="22.44140625" customWidth="1"/>
    <col min="5" max="5" width="18.21875" customWidth="1"/>
    <col min="6" max="6" width="23.44140625" customWidth="1"/>
    <col min="7" max="7" width="26.109375" customWidth="1"/>
  </cols>
  <sheetData>
    <row r="1" spans="1:9">
      <c r="A1" s="14"/>
      <c r="B1" s="15"/>
      <c r="C1" s="15"/>
      <c r="D1" s="15"/>
      <c r="E1" s="16"/>
      <c r="F1" s="15"/>
      <c r="G1" s="15"/>
      <c r="H1" s="15"/>
      <c r="I1" s="15"/>
    </row>
    <row r="2" spans="1:9" ht="14.4" customHeight="1">
      <c r="A2" s="26"/>
      <c r="B2" s="26"/>
      <c r="C2" s="104" t="s">
        <v>22</v>
      </c>
      <c r="D2" s="105"/>
      <c r="E2" s="105"/>
      <c r="F2" s="106" t="s">
        <v>28</v>
      </c>
      <c r="G2" s="106"/>
      <c r="H2" s="106"/>
      <c r="I2" s="106"/>
    </row>
    <row r="3" spans="1:9" ht="14.4" customHeight="1">
      <c r="A3" s="26"/>
      <c r="B3" s="26"/>
      <c r="C3" s="104"/>
      <c r="D3" s="105"/>
      <c r="E3" s="105"/>
      <c r="F3" s="106" t="s">
        <v>29</v>
      </c>
      <c r="G3" s="106"/>
      <c r="H3" s="106"/>
      <c r="I3" s="106"/>
    </row>
    <row r="4" spans="1:9" ht="14.4" customHeight="1">
      <c r="A4" s="26"/>
      <c r="B4" s="26"/>
      <c r="C4" s="104" t="s">
        <v>23</v>
      </c>
      <c r="D4" s="105"/>
      <c r="E4" s="105"/>
      <c r="F4" s="106" t="s">
        <v>30</v>
      </c>
      <c r="G4" s="106"/>
      <c r="H4" s="106"/>
      <c r="I4" s="106"/>
    </row>
    <row r="5" spans="1:9" ht="13.95" customHeight="1">
      <c r="A5" s="26"/>
      <c r="B5" s="26"/>
      <c r="C5" s="104"/>
      <c r="D5" s="105"/>
      <c r="E5" s="105"/>
      <c r="F5" s="106" t="s">
        <v>31</v>
      </c>
      <c r="G5" s="106"/>
      <c r="H5" s="106"/>
      <c r="I5" s="106"/>
    </row>
    <row r="6" spans="1:9" ht="27.6" customHeight="1">
      <c r="A6" s="17"/>
      <c r="B6" s="17"/>
      <c r="C6" s="107" t="s">
        <v>24</v>
      </c>
      <c r="D6" s="108"/>
      <c r="E6" s="108"/>
      <c r="F6" s="109" t="s">
        <v>32</v>
      </c>
      <c r="G6" s="109"/>
      <c r="H6" s="109"/>
      <c r="I6" s="109"/>
    </row>
    <row r="7" spans="1:9" ht="27.6" customHeight="1">
      <c r="A7" s="17"/>
      <c r="B7" s="17"/>
      <c r="C7" s="107" t="s">
        <v>25</v>
      </c>
      <c r="D7" s="108"/>
      <c r="E7" s="108"/>
      <c r="F7" s="109"/>
      <c r="G7" s="109"/>
      <c r="H7" s="109"/>
      <c r="I7" s="109"/>
    </row>
    <row r="8" spans="1:9">
      <c r="A8" s="17"/>
      <c r="B8" s="17"/>
      <c r="C8" s="18"/>
      <c r="D8" s="19"/>
      <c r="E8" s="17"/>
      <c r="F8" s="21"/>
      <c r="G8" s="20"/>
      <c r="H8" s="21"/>
      <c r="I8" s="21"/>
    </row>
    <row r="9" spans="1:9" ht="27.6" customHeight="1">
      <c r="A9" s="27"/>
      <c r="B9" s="17"/>
      <c r="C9" s="107" t="s">
        <v>26</v>
      </c>
      <c r="D9" s="108"/>
      <c r="E9" s="108"/>
      <c r="F9" s="110" t="s">
        <v>725</v>
      </c>
      <c r="G9" s="110"/>
      <c r="H9" s="110"/>
      <c r="I9" s="110"/>
    </row>
    <row r="10" spans="1:9" ht="27.6" customHeight="1">
      <c r="A10" s="29"/>
      <c r="B10" s="25"/>
      <c r="C10" s="107" t="s">
        <v>27</v>
      </c>
      <c r="D10" s="108"/>
      <c r="E10" s="108"/>
      <c r="F10" s="110"/>
      <c r="G10" s="110"/>
      <c r="H10" s="110"/>
      <c r="I10" s="110"/>
    </row>
    <row r="11" spans="1:9">
      <c r="A11" s="17"/>
      <c r="B11" s="17"/>
      <c r="C11" s="107"/>
      <c r="D11" s="108"/>
      <c r="E11" s="108"/>
      <c r="F11" s="23"/>
      <c r="G11" s="23"/>
      <c r="H11" s="23"/>
      <c r="I11" s="23"/>
    </row>
    <row r="12" spans="1:9">
      <c r="A12" s="17"/>
      <c r="B12" s="17"/>
      <c r="C12" s="108"/>
      <c r="D12" s="108"/>
      <c r="E12" s="108"/>
      <c r="F12" s="22"/>
      <c r="G12" s="22"/>
      <c r="H12" s="22"/>
      <c r="I12" s="22"/>
    </row>
    <row r="13" spans="1:9">
      <c r="A13" s="15"/>
      <c r="B13" s="15"/>
      <c r="C13" s="15"/>
      <c r="D13" s="15"/>
      <c r="E13" s="16"/>
      <c r="F13" s="15"/>
      <c r="G13" s="15"/>
      <c r="H13" s="15"/>
      <c r="I13" s="15"/>
    </row>
    <row r="14" spans="1:9" ht="23.4">
      <c r="A14" s="43" t="s">
        <v>267</v>
      </c>
      <c r="B14" s="37" t="s">
        <v>268</v>
      </c>
      <c r="C14" s="37" t="s">
        <v>269</v>
      </c>
      <c r="D14" s="37" t="s">
        <v>271</v>
      </c>
      <c r="E14" s="37" t="s">
        <v>270</v>
      </c>
      <c r="F14" s="37" t="s">
        <v>285</v>
      </c>
      <c r="G14" s="37" t="s">
        <v>284</v>
      </c>
      <c r="H14" s="96" t="s">
        <v>274</v>
      </c>
      <c r="I14" s="96" t="s">
        <v>275</v>
      </c>
    </row>
    <row r="15" spans="1:9">
      <c r="A15" s="40" t="s">
        <v>12</v>
      </c>
      <c r="B15" s="40" t="s">
        <v>4</v>
      </c>
      <c r="C15" s="40" t="s">
        <v>4</v>
      </c>
      <c r="D15" s="40" t="s">
        <v>4</v>
      </c>
      <c r="E15" s="40" t="s">
        <v>4</v>
      </c>
      <c r="F15" s="40" t="s">
        <v>4</v>
      </c>
      <c r="G15" s="40" t="s">
        <v>4</v>
      </c>
      <c r="H15" s="97"/>
      <c r="I15" s="97"/>
    </row>
    <row r="16" spans="1:9">
      <c r="A16" t="s">
        <v>424</v>
      </c>
      <c r="B16" s="38">
        <v>60</v>
      </c>
      <c r="C16" s="38">
        <v>60</v>
      </c>
      <c r="D16" s="38">
        <v>40</v>
      </c>
      <c r="E16" s="38">
        <v>40</v>
      </c>
      <c r="F16" s="38">
        <v>0</v>
      </c>
      <c r="G16" s="38">
        <v>0</v>
      </c>
      <c r="H16" s="38">
        <f>SUM(B16:G16)</f>
        <v>200</v>
      </c>
      <c r="I16" s="38">
        <v>1</v>
      </c>
    </row>
    <row r="17" spans="1:9">
      <c r="A17" t="s">
        <v>370</v>
      </c>
      <c r="B17" s="38">
        <v>0</v>
      </c>
      <c r="C17" s="38">
        <v>0</v>
      </c>
      <c r="D17" s="38">
        <v>38</v>
      </c>
      <c r="E17" s="38">
        <v>20</v>
      </c>
      <c r="F17" s="38">
        <v>0</v>
      </c>
      <c r="G17" s="38">
        <v>0</v>
      </c>
      <c r="H17" s="38">
        <f t="shared" ref="H17:H20" si="0">SUM(B17:G17)</f>
        <v>58</v>
      </c>
      <c r="I17" s="38">
        <v>2</v>
      </c>
    </row>
    <row r="18" spans="1:9">
      <c r="A18" t="s">
        <v>397</v>
      </c>
      <c r="B18" s="38">
        <v>0</v>
      </c>
      <c r="C18" s="38">
        <v>0</v>
      </c>
      <c r="D18" s="38">
        <v>16</v>
      </c>
      <c r="E18" s="38">
        <v>0</v>
      </c>
      <c r="F18" s="38">
        <v>0</v>
      </c>
      <c r="G18" s="38">
        <v>0</v>
      </c>
      <c r="H18" s="38">
        <f t="shared" si="0"/>
        <v>16</v>
      </c>
      <c r="I18" s="38">
        <v>5</v>
      </c>
    </row>
    <row r="19" spans="1:9">
      <c r="A19" s="94" t="s">
        <v>355</v>
      </c>
      <c r="B19" s="38">
        <v>54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f t="shared" si="0"/>
        <v>54</v>
      </c>
      <c r="I19" s="38">
        <v>3</v>
      </c>
    </row>
    <row r="20" spans="1:9">
      <c r="A20" s="38" t="s">
        <v>319</v>
      </c>
      <c r="B20" s="38">
        <v>0</v>
      </c>
      <c r="C20" s="38">
        <v>0</v>
      </c>
      <c r="D20" s="38">
        <v>0</v>
      </c>
      <c r="E20" s="38">
        <v>20</v>
      </c>
      <c r="F20" s="38">
        <v>0</v>
      </c>
      <c r="G20" s="38">
        <v>0</v>
      </c>
      <c r="H20" s="38">
        <f t="shared" si="0"/>
        <v>20</v>
      </c>
      <c r="I20" s="38">
        <v>4</v>
      </c>
    </row>
    <row r="21" spans="1:9">
      <c r="A21" s="39"/>
      <c r="B21" s="39"/>
      <c r="C21" s="39"/>
      <c r="D21" s="39"/>
      <c r="E21" s="39"/>
      <c r="F21" s="39"/>
      <c r="G21" s="39"/>
      <c r="H21" s="39"/>
      <c r="I21" s="39"/>
    </row>
    <row r="22" spans="1:9" ht="23.4">
      <c r="A22" s="42" t="s">
        <v>276</v>
      </c>
      <c r="B22" s="100" t="s">
        <v>277</v>
      </c>
      <c r="C22" s="101"/>
      <c r="D22" s="100" t="s">
        <v>278</v>
      </c>
      <c r="E22" s="101"/>
      <c r="F22" s="37" t="s">
        <v>282</v>
      </c>
      <c r="G22" s="37" t="s">
        <v>283</v>
      </c>
      <c r="H22" s="96" t="s">
        <v>274</v>
      </c>
      <c r="I22" s="96" t="s">
        <v>275</v>
      </c>
    </row>
    <row r="23" spans="1:9">
      <c r="A23" s="41" t="s">
        <v>12</v>
      </c>
      <c r="B23" s="102" t="s">
        <v>4</v>
      </c>
      <c r="C23" s="103"/>
      <c r="D23" s="102" t="s">
        <v>4</v>
      </c>
      <c r="E23" s="103"/>
      <c r="F23" s="40" t="s">
        <v>4</v>
      </c>
      <c r="G23" s="40" t="s">
        <v>4</v>
      </c>
      <c r="H23" s="97"/>
      <c r="I23" s="97"/>
    </row>
    <row r="24" spans="1:9">
      <c r="A24" t="s">
        <v>424</v>
      </c>
      <c r="B24" s="98">
        <v>100</v>
      </c>
      <c r="C24" s="99"/>
      <c r="D24" s="98">
        <v>60</v>
      </c>
      <c r="E24" s="99"/>
      <c r="F24" s="38">
        <v>20</v>
      </c>
      <c r="G24" s="38">
        <v>0</v>
      </c>
      <c r="H24" s="38">
        <f>SUM(B24:G24)</f>
        <v>180</v>
      </c>
      <c r="I24" s="38">
        <v>1</v>
      </c>
    </row>
    <row r="25" spans="1:9">
      <c r="A25" s="94" t="s">
        <v>288</v>
      </c>
      <c r="B25" s="98">
        <v>60</v>
      </c>
      <c r="C25" s="99"/>
      <c r="D25" s="98">
        <v>40</v>
      </c>
      <c r="E25" s="99"/>
      <c r="F25" s="38">
        <v>0</v>
      </c>
      <c r="G25" s="38">
        <v>0</v>
      </c>
      <c r="H25" s="38">
        <f t="shared" ref="H25:H28" si="1">SUM(B25:G25)</f>
        <v>100</v>
      </c>
      <c r="I25" s="38">
        <v>2</v>
      </c>
    </row>
    <row r="26" spans="1:9">
      <c r="A26" t="s">
        <v>319</v>
      </c>
      <c r="B26" s="98">
        <v>0</v>
      </c>
      <c r="C26" s="99"/>
      <c r="D26" s="98">
        <v>38</v>
      </c>
      <c r="E26" s="99"/>
      <c r="F26" s="38">
        <v>0</v>
      </c>
      <c r="G26" s="38">
        <v>0</v>
      </c>
      <c r="H26" s="38">
        <f t="shared" si="1"/>
        <v>38</v>
      </c>
      <c r="I26" s="38">
        <v>4</v>
      </c>
    </row>
    <row r="27" spans="1:9">
      <c r="A27" t="s">
        <v>331</v>
      </c>
      <c r="B27" s="98">
        <v>0</v>
      </c>
      <c r="C27" s="99"/>
      <c r="D27" s="98">
        <v>40</v>
      </c>
      <c r="E27" s="99"/>
      <c r="F27" s="38">
        <v>0</v>
      </c>
      <c r="G27" s="38">
        <v>0</v>
      </c>
      <c r="H27" s="38">
        <f t="shared" si="1"/>
        <v>40</v>
      </c>
      <c r="I27" s="38">
        <v>3</v>
      </c>
    </row>
    <row r="28" spans="1:9">
      <c r="A28" t="s">
        <v>418</v>
      </c>
      <c r="B28" s="98">
        <v>0</v>
      </c>
      <c r="C28" s="99"/>
      <c r="D28" s="98">
        <v>18</v>
      </c>
      <c r="E28" s="99"/>
      <c r="F28" s="38">
        <v>0</v>
      </c>
      <c r="G28" s="38">
        <v>0</v>
      </c>
      <c r="H28" s="38">
        <f t="shared" si="1"/>
        <v>18</v>
      </c>
      <c r="I28" s="38">
        <v>5</v>
      </c>
    </row>
    <row r="29" spans="1:9">
      <c r="A29" s="7"/>
      <c r="B29" s="7"/>
      <c r="C29" s="7"/>
      <c r="D29" s="7"/>
      <c r="E29" s="7"/>
      <c r="F29" s="7"/>
      <c r="G29" s="7"/>
      <c r="H29" s="7"/>
      <c r="I29" s="7"/>
    </row>
    <row r="30" spans="1:9" ht="23.4">
      <c r="A30" s="42" t="s">
        <v>279</v>
      </c>
      <c r="B30" s="100" t="s">
        <v>280</v>
      </c>
      <c r="C30" s="101"/>
      <c r="D30" s="100" t="s">
        <v>281</v>
      </c>
      <c r="E30" s="101"/>
      <c r="F30" s="37" t="s">
        <v>272</v>
      </c>
      <c r="G30" s="37" t="s">
        <v>273</v>
      </c>
      <c r="H30" s="96" t="s">
        <v>274</v>
      </c>
      <c r="I30" s="96" t="s">
        <v>275</v>
      </c>
    </row>
    <row r="31" spans="1:9">
      <c r="A31" s="41" t="s">
        <v>12</v>
      </c>
      <c r="B31" s="102" t="s">
        <v>4</v>
      </c>
      <c r="C31" s="103"/>
      <c r="D31" s="102" t="s">
        <v>4</v>
      </c>
      <c r="E31" s="103"/>
      <c r="F31" s="40" t="s">
        <v>4</v>
      </c>
      <c r="G31" s="40" t="s">
        <v>4</v>
      </c>
      <c r="H31" s="97"/>
      <c r="I31" s="97"/>
    </row>
    <row r="32" spans="1:9">
      <c r="A32" t="s">
        <v>424</v>
      </c>
      <c r="B32" s="98">
        <v>100</v>
      </c>
      <c r="C32" s="99"/>
      <c r="D32" s="98">
        <v>60</v>
      </c>
      <c r="E32" s="99"/>
      <c r="F32" s="38">
        <v>20</v>
      </c>
      <c r="G32" s="38">
        <v>0</v>
      </c>
      <c r="H32" s="38">
        <f>SUM(B32:G32)</f>
        <v>180</v>
      </c>
      <c r="I32" s="38">
        <v>1</v>
      </c>
    </row>
    <row r="33" spans="1:9">
      <c r="A33" t="s">
        <v>288</v>
      </c>
      <c r="B33" s="98">
        <f>16+16+20+18+18</f>
        <v>88</v>
      </c>
      <c r="C33" s="99"/>
      <c r="D33" s="98">
        <v>36</v>
      </c>
      <c r="E33" s="99"/>
      <c r="F33" s="38">
        <v>18</v>
      </c>
      <c r="G33" s="38">
        <v>0</v>
      </c>
      <c r="H33" s="38">
        <f t="shared" ref="H33:H41" si="2">SUM(B33:G33)</f>
        <v>142</v>
      </c>
      <c r="I33" s="38">
        <v>2</v>
      </c>
    </row>
    <row r="34" spans="1:9">
      <c r="A34" t="s">
        <v>319</v>
      </c>
      <c r="B34" s="98">
        <f>15+32+32</f>
        <v>79</v>
      </c>
      <c r="C34" s="99"/>
      <c r="D34" s="98">
        <f>36+16</f>
        <v>52</v>
      </c>
      <c r="E34" s="99"/>
      <c r="F34" s="38">
        <v>0</v>
      </c>
      <c r="G34" s="38">
        <v>0</v>
      </c>
      <c r="H34" s="38">
        <f t="shared" si="2"/>
        <v>131</v>
      </c>
      <c r="I34" s="38">
        <v>3</v>
      </c>
    </row>
    <row r="35" spans="1:9">
      <c r="A35" t="s">
        <v>331</v>
      </c>
      <c r="B35" s="98">
        <f>18+18+28+13</f>
        <v>77</v>
      </c>
      <c r="C35" s="99"/>
      <c r="D35" s="98">
        <f>16+15+18</f>
        <v>49</v>
      </c>
      <c r="E35" s="99"/>
      <c r="F35" s="38">
        <v>0</v>
      </c>
      <c r="G35" s="38">
        <v>0</v>
      </c>
      <c r="H35" s="38">
        <f t="shared" si="2"/>
        <v>126</v>
      </c>
      <c r="I35" s="38">
        <v>4</v>
      </c>
    </row>
    <row r="36" spans="1:9">
      <c r="A36" s="94" t="s">
        <v>355</v>
      </c>
      <c r="B36" s="98">
        <f>16+16+18+15</f>
        <v>65</v>
      </c>
      <c r="C36" s="99"/>
      <c r="D36" s="98">
        <v>0</v>
      </c>
      <c r="E36" s="99"/>
      <c r="F36" s="38">
        <v>0</v>
      </c>
      <c r="G36" s="38">
        <v>0</v>
      </c>
      <c r="H36" s="38">
        <f t="shared" si="2"/>
        <v>65</v>
      </c>
      <c r="I36" s="38">
        <v>7</v>
      </c>
    </row>
    <row r="37" spans="1:9">
      <c r="A37" t="s">
        <v>311</v>
      </c>
      <c r="B37" s="98">
        <v>0</v>
      </c>
      <c r="C37" s="99"/>
      <c r="D37" s="98">
        <v>56</v>
      </c>
      <c r="E37" s="99"/>
      <c r="F37" s="38">
        <v>0</v>
      </c>
      <c r="G37" s="38">
        <v>0</v>
      </c>
      <c r="H37" s="38">
        <f t="shared" si="2"/>
        <v>56</v>
      </c>
      <c r="I37" s="38">
        <v>8</v>
      </c>
    </row>
    <row r="38" spans="1:9">
      <c r="A38" t="s">
        <v>418</v>
      </c>
      <c r="B38" s="98">
        <v>50</v>
      </c>
      <c r="C38" s="99"/>
      <c r="D38" s="98">
        <v>30</v>
      </c>
      <c r="E38" s="99"/>
      <c r="F38" s="38">
        <v>0</v>
      </c>
      <c r="G38" s="38">
        <v>0</v>
      </c>
      <c r="H38" s="38">
        <f t="shared" si="2"/>
        <v>80</v>
      </c>
      <c r="I38" s="38">
        <v>6</v>
      </c>
    </row>
    <row r="39" spans="1:9">
      <c r="A39" t="s">
        <v>727</v>
      </c>
      <c r="B39" s="98">
        <v>36</v>
      </c>
      <c r="C39" s="99"/>
      <c r="D39" s="98">
        <v>0</v>
      </c>
      <c r="E39" s="99"/>
      <c r="F39" s="38">
        <v>0</v>
      </c>
      <c r="G39" s="38">
        <v>0</v>
      </c>
      <c r="H39" s="38">
        <f t="shared" si="2"/>
        <v>36</v>
      </c>
      <c r="I39" s="38">
        <v>11</v>
      </c>
    </row>
    <row r="40" spans="1:9">
      <c r="A40" t="s">
        <v>397</v>
      </c>
      <c r="B40" s="98">
        <v>30</v>
      </c>
      <c r="C40" s="99"/>
      <c r="D40" s="98">
        <v>18</v>
      </c>
      <c r="E40" s="99"/>
      <c r="F40" s="38">
        <v>0</v>
      </c>
      <c r="G40" s="38">
        <v>0</v>
      </c>
      <c r="H40" s="38">
        <f t="shared" si="2"/>
        <v>48</v>
      </c>
      <c r="I40" s="38">
        <v>9</v>
      </c>
    </row>
    <row r="41" spans="1:9">
      <c r="A41" t="s">
        <v>409</v>
      </c>
      <c r="B41" s="98">
        <f>20+16+14+18+16</f>
        <v>84</v>
      </c>
      <c r="C41" s="99"/>
      <c r="D41" s="98">
        <v>0</v>
      </c>
      <c r="E41" s="99"/>
      <c r="F41" s="38">
        <v>0</v>
      </c>
      <c r="G41" s="38">
        <v>0</v>
      </c>
      <c r="H41" s="38">
        <f t="shared" si="2"/>
        <v>84</v>
      </c>
      <c r="I41" s="38">
        <v>5</v>
      </c>
    </row>
    <row r="42" spans="1:9">
      <c r="A42" t="s">
        <v>381</v>
      </c>
      <c r="B42" s="98">
        <v>16</v>
      </c>
      <c r="C42" s="99"/>
      <c r="D42" s="98">
        <v>0</v>
      </c>
      <c r="E42" s="99"/>
      <c r="F42" s="38">
        <v>0</v>
      </c>
      <c r="G42" s="38">
        <v>0</v>
      </c>
      <c r="H42" s="38">
        <f>SUM(B42:G42)</f>
        <v>16</v>
      </c>
      <c r="I42" s="38">
        <v>14</v>
      </c>
    </row>
    <row r="43" spans="1:9">
      <c r="A43" t="s">
        <v>349</v>
      </c>
      <c r="B43" s="98">
        <v>31</v>
      </c>
      <c r="C43" s="99"/>
      <c r="D43" s="98">
        <v>15</v>
      </c>
      <c r="E43" s="99"/>
      <c r="F43" s="38">
        <v>0</v>
      </c>
      <c r="G43" s="38">
        <v>0</v>
      </c>
      <c r="H43" s="38">
        <f t="shared" ref="H43:H45" si="3">SUM(B43:G43)</f>
        <v>46</v>
      </c>
      <c r="I43" s="38">
        <v>10</v>
      </c>
    </row>
    <row r="44" spans="1:9">
      <c r="A44" t="s">
        <v>370</v>
      </c>
      <c r="B44" s="98">
        <v>18</v>
      </c>
      <c r="C44" s="99"/>
      <c r="D44" s="98">
        <v>0</v>
      </c>
      <c r="E44" s="99"/>
      <c r="F44" s="38">
        <v>0</v>
      </c>
      <c r="G44" s="38">
        <v>0</v>
      </c>
      <c r="H44" s="38">
        <f t="shared" si="3"/>
        <v>18</v>
      </c>
      <c r="I44" s="38">
        <v>13</v>
      </c>
    </row>
    <row r="45" spans="1:9">
      <c r="A45" s="94" t="s">
        <v>395</v>
      </c>
      <c r="B45" s="98">
        <v>30</v>
      </c>
      <c r="C45" s="99"/>
      <c r="D45" s="98">
        <v>0</v>
      </c>
      <c r="E45" s="99"/>
      <c r="F45" s="38">
        <v>0</v>
      </c>
      <c r="G45" s="38">
        <v>0</v>
      </c>
      <c r="H45" s="38">
        <f t="shared" si="3"/>
        <v>30</v>
      </c>
      <c r="I45" s="38">
        <v>12</v>
      </c>
    </row>
    <row r="46" spans="1:9">
      <c r="A46" s="7"/>
      <c r="B46" s="7"/>
      <c r="C46" s="7"/>
      <c r="D46" s="7"/>
      <c r="E46" s="7"/>
      <c r="F46" s="7"/>
      <c r="G46" s="7"/>
      <c r="H46" s="7"/>
      <c r="I46" s="7"/>
    </row>
    <row r="47" spans="1:9" ht="23.4">
      <c r="A47" s="42" t="s">
        <v>286</v>
      </c>
      <c r="B47" s="100" t="s">
        <v>280</v>
      </c>
      <c r="C47" s="101"/>
      <c r="D47" s="100" t="s">
        <v>281</v>
      </c>
      <c r="E47" s="101"/>
      <c r="F47" s="37" t="s">
        <v>272</v>
      </c>
      <c r="G47" s="37" t="s">
        <v>273</v>
      </c>
      <c r="H47" s="96" t="s">
        <v>274</v>
      </c>
      <c r="I47" s="96" t="s">
        <v>275</v>
      </c>
    </row>
    <row r="48" spans="1:9">
      <c r="A48" s="41" t="s">
        <v>12</v>
      </c>
      <c r="B48" s="102" t="s">
        <v>4</v>
      </c>
      <c r="C48" s="103"/>
      <c r="D48" s="102" t="s">
        <v>4</v>
      </c>
      <c r="E48" s="103"/>
      <c r="F48" s="40" t="s">
        <v>4</v>
      </c>
      <c r="G48" s="40" t="s">
        <v>4</v>
      </c>
      <c r="H48" s="97"/>
      <c r="I48" s="97"/>
    </row>
    <row r="49" spans="1:9">
      <c r="A49" s="95" t="s">
        <v>355</v>
      </c>
      <c r="B49" s="98">
        <v>356</v>
      </c>
      <c r="C49" s="99"/>
      <c r="D49" s="98">
        <v>180</v>
      </c>
      <c r="E49" s="99"/>
      <c r="F49" s="38">
        <v>0</v>
      </c>
      <c r="G49" s="38">
        <v>0</v>
      </c>
      <c r="H49" s="38">
        <f>SUM(B49:G49)</f>
        <v>536</v>
      </c>
      <c r="I49" s="38">
        <v>1</v>
      </c>
    </row>
    <row r="50" spans="1:9">
      <c r="A50" t="s">
        <v>288</v>
      </c>
      <c r="B50" s="98">
        <v>170</v>
      </c>
      <c r="C50" s="99"/>
      <c r="D50" s="98">
        <v>0</v>
      </c>
      <c r="E50" s="99"/>
      <c r="F50" s="38">
        <v>20</v>
      </c>
      <c r="G50" s="38">
        <v>0</v>
      </c>
      <c r="H50" s="38">
        <f t="shared" ref="H50:H58" si="4">SUM(B50:G50)</f>
        <v>190</v>
      </c>
      <c r="I50" s="38">
        <v>2</v>
      </c>
    </row>
    <row r="51" spans="1:9">
      <c r="A51" t="s">
        <v>319</v>
      </c>
      <c r="B51" s="98">
        <f>96+20</f>
        <v>116</v>
      </c>
      <c r="C51" s="99"/>
      <c r="D51" s="98">
        <v>0</v>
      </c>
      <c r="E51" s="99"/>
      <c r="F51" s="38">
        <v>0</v>
      </c>
      <c r="G51" s="38">
        <v>0</v>
      </c>
      <c r="H51" s="38">
        <f t="shared" si="4"/>
        <v>116</v>
      </c>
      <c r="I51" s="38">
        <v>3</v>
      </c>
    </row>
    <row r="52" spans="1:9">
      <c r="A52" t="s">
        <v>331</v>
      </c>
      <c r="B52" s="98">
        <v>18</v>
      </c>
      <c r="C52" s="99"/>
      <c r="D52" s="98">
        <v>0</v>
      </c>
      <c r="E52" s="99"/>
      <c r="F52" s="38">
        <v>0</v>
      </c>
      <c r="G52" s="38">
        <v>0</v>
      </c>
      <c r="H52" s="38">
        <f t="shared" si="4"/>
        <v>18</v>
      </c>
      <c r="I52" s="38">
        <v>14</v>
      </c>
    </row>
    <row r="53" spans="1:9">
      <c r="A53" s="95" t="s">
        <v>370</v>
      </c>
      <c r="B53" s="98">
        <v>40</v>
      </c>
      <c r="C53" s="99"/>
      <c r="D53" s="98">
        <v>38</v>
      </c>
      <c r="E53" s="99"/>
      <c r="F53" s="38">
        <v>0</v>
      </c>
      <c r="G53" s="38">
        <v>0</v>
      </c>
      <c r="H53" s="38">
        <f t="shared" si="4"/>
        <v>78</v>
      </c>
      <c r="I53" s="38">
        <v>4</v>
      </c>
    </row>
    <row r="54" spans="1:9">
      <c r="A54" t="s">
        <v>405</v>
      </c>
      <c r="B54" s="98">
        <v>0</v>
      </c>
      <c r="C54" s="99"/>
      <c r="D54" s="98">
        <v>40</v>
      </c>
      <c r="E54" s="99"/>
      <c r="F54" s="38">
        <v>0</v>
      </c>
      <c r="G54" s="38">
        <v>0</v>
      </c>
      <c r="H54" s="38">
        <f t="shared" si="4"/>
        <v>40</v>
      </c>
      <c r="I54" s="38">
        <v>7</v>
      </c>
    </row>
    <row r="55" spans="1:9">
      <c r="A55" t="s">
        <v>311</v>
      </c>
      <c r="B55" s="98">
        <v>0</v>
      </c>
      <c r="C55" s="99"/>
      <c r="D55" s="98">
        <v>20</v>
      </c>
      <c r="E55" s="99"/>
      <c r="F55" s="38">
        <v>0</v>
      </c>
      <c r="G55" s="38">
        <v>0</v>
      </c>
      <c r="H55" s="38">
        <f t="shared" si="4"/>
        <v>20</v>
      </c>
      <c r="I55" s="38">
        <v>11</v>
      </c>
    </row>
    <row r="56" spans="1:9">
      <c r="A56" t="s">
        <v>331</v>
      </c>
      <c r="B56" s="98">
        <v>18</v>
      </c>
      <c r="C56" s="99"/>
      <c r="D56" s="98">
        <v>0</v>
      </c>
      <c r="E56" s="99"/>
      <c r="F56" s="38">
        <v>0</v>
      </c>
      <c r="G56" s="38">
        <v>0</v>
      </c>
      <c r="H56" s="38">
        <f t="shared" si="4"/>
        <v>18</v>
      </c>
      <c r="I56" s="38">
        <v>14</v>
      </c>
    </row>
    <row r="57" spans="1:9">
      <c r="A57" s="95" t="s">
        <v>377</v>
      </c>
      <c r="B57" s="98">
        <v>20</v>
      </c>
      <c r="C57" s="99"/>
      <c r="D57" s="98">
        <v>20</v>
      </c>
      <c r="E57" s="99"/>
      <c r="F57" s="38">
        <v>0</v>
      </c>
      <c r="G57" s="38">
        <v>0</v>
      </c>
      <c r="H57" s="38">
        <f t="shared" si="4"/>
        <v>40</v>
      </c>
      <c r="I57" s="38">
        <v>7</v>
      </c>
    </row>
    <row r="58" spans="1:9">
      <c r="A58" t="s">
        <v>382</v>
      </c>
      <c r="B58" s="98">
        <v>78</v>
      </c>
      <c r="C58" s="99"/>
      <c r="D58" s="98">
        <v>0</v>
      </c>
      <c r="E58" s="99"/>
      <c r="F58" s="38">
        <v>0</v>
      </c>
      <c r="G58" s="38">
        <v>0</v>
      </c>
      <c r="H58" s="38">
        <f t="shared" si="4"/>
        <v>78</v>
      </c>
      <c r="I58" s="38">
        <v>4</v>
      </c>
    </row>
    <row r="59" spans="1:9">
      <c r="A59" t="s">
        <v>424</v>
      </c>
      <c r="B59" s="98">
        <v>0</v>
      </c>
      <c r="C59" s="99"/>
      <c r="D59" s="98">
        <v>40</v>
      </c>
      <c r="E59" s="99"/>
      <c r="F59" s="38">
        <v>0</v>
      </c>
      <c r="G59" s="38">
        <v>0</v>
      </c>
      <c r="H59" s="38">
        <f>SUM(B59:G59)</f>
        <v>40</v>
      </c>
      <c r="I59" s="38">
        <v>7</v>
      </c>
    </row>
    <row r="60" spans="1:9">
      <c r="A60" t="s">
        <v>387</v>
      </c>
      <c r="B60" s="98">
        <v>0</v>
      </c>
      <c r="C60" s="99"/>
      <c r="D60" s="98">
        <v>20</v>
      </c>
      <c r="E60" s="99"/>
      <c r="F60" s="38">
        <v>0</v>
      </c>
      <c r="G60" s="38">
        <v>0</v>
      </c>
      <c r="H60" s="38">
        <f t="shared" ref="H60:H63" si="5">SUM(B60:G60)</f>
        <v>20</v>
      </c>
      <c r="I60" s="38">
        <v>11</v>
      </c>
    </row>
    <row r="61" spans="1:9">
      <c r="A61" t="s">
        <v>397</v>
      </c>
      <c r="B61" s="98">
        <v>20</v>
      </c>
      <c r="C61" s="99"/>
      <c r="D61" s="98">
        <v>0</v>
      </c>
      <c r="E61" s="99"/>
      <c r="F61" s="38">
        <v>0</v>
      </c>
      <c r="G61" s="38">
        <v>0</v>
      </c>
      <c r="H61" s="38">
        <f t="shared" si="5"/>
        <v>20</v>
      </c>
      <c r="I61" s="38">
        <v>11</v>
      </c>
    </row>
    <row r="62" spans="1:9">
      <c r="A62" t="s">
        <v>349</v>
      </c>
      <c r="B62" s="98">
        <v>58</v>
      </c>
      <c r="C62" s="99"/>
      <c r="D62" s="98">
        <v>0</v>
      </c>
      <c r="E62" s="99"/>
      <c r="F62" s="38">
        <v>0</v>
      </c>
      <c r="G62" s="38">
        <v>0</v>
      </c>
      <c r="H62" s="38">
        <f t="shared" si="5"/>
        <v>58</v>
      </c>
      <c r="I62" s="38">
        <v>6</v>
      </c>
    </row>
    <row r="63" spans="1:9">
      <c r="A63" s="95" t="s">
        <v>409</v>
      </c>
      <c r="B63" s="98"/>
      <c r="C63" s="99"/>
      <c r="D63" s="98">
        <v>40</v>
      </c>
      <c r="E63" s="99"/>
      <c r="F63" s="38">
        <v>0</v>
      </c>
      <c r="G63" s="38">
        <v>0</v>
      </c>
      <c r="H63" s="38">
        <f t="shared" si="5"/>
        <v>40</v>
      </c>
      <c r="I63" s="38">
        <v>7</v>
      </c>
    </row>
    <row r="64" spans="1:9">
      <c r="A64" s="7"/>
      <c r="B64" s="7"/>
      <c r="C64" s="7"/>
      <c r="D64" s="7"/>
      <c r="E64" s="7"/>
      <c r="F64" s="7"/>
      <c r="G64" s="7"/>
      <c r="H64" s="7"/>
      <c r="I64" s="7"/>
    </row>
  </sheetData>
  <mergeCells count="102">
    <mergeCell ref="C9:E9"/>
    <mergeCell ref="F9:I10"/>
    <mergeCell ref="C10:E10"/>
    <mergeCell ref="C11:E11"/>
    <mergeCell ref="C12:E12"/>
    <mergeCell ref="C2:E3"/>
    <mergeCell ref="F2:I2"/>
    <mergeCell ref="F3:I3"/>
    <mergeCell ref="C4:E5"/>
    <mergeCell ref="F4:I4"/>
    <mergeCell ref="F5:I5"/>
    <mergeCell ref="C6:E6"/>
    <mergeCell ref="F6:I7"/>
    <mergeCell ref="C7:E7"/>
    <mergeCell ref="B38:C38"/>
    <mergeCell ref="B30:C30"/>
    <mergeCell ref="B31:C31"/>
    <mergeCell ref="B32:C32"/>
    <mergeCell ref="D35:E35"/>
    <mergeCell ref="D36:E36"/>
    <mergeCell ref="D37:E37"/>
    <mergeCell ref="D38:E38"/>
    <mergeCell ref="B43:C43"/>
    <mergeCell ref="D43:E43"/>
    <mergeCell ref="B40:C40"/>
    <mergeCell ref="D40:E40"/>
    <mergeCell ref="B41:C41"/>
    <mergeCell ref="D41:E41"/>
    <mergeCell ref="B42:C42"/>
    <mergeCell ref="D42:E42"/>
    <mergeCell ref="B50:C50"/>
    <mergeCell ref="D50:E50"/>
    <mergeCell ref="B51:C51"/>
    <mergeCell ref="D51:E51"/>
    <mergeCell ref="B47:C47"/>
    <mergeCell ref="D47:E47"/>
    <mergeCell ref="B48:C48"/>
    <mergeCell ref="D48:E48"/>
    <mergeCell ref="B39:C39"/>
    <mergeCell ref="D39:E39"/>
    <mergeCell ref="B44:C44"/>
    <mergeCell ref="D44:E44"/>
    <mergeCell ref="B45:C45"/>
    <mergeCell ref="D45:E45"/>
    <mergeCell ref="B55:C55"/>
    <mergeCell ref="D55:E55"/>
    <mergeCell ref="B56:C56"/>
    <mergeCell ref="D56:E56"/>
    <mergeCell ref="B57:C57"/>
    <mergeCell ref="D57:E57"/>
    <mergeCell ref="B52:C52"/>
    <mergeCell ref="D52:E52"/>
    <mergeCell ref="B53:C53"/>
    <mergeCell ref="D53:E53"/>
    <mergeCell ref="B54:C54"/>
    <mergeCell ref="D54:E54"/>
    <mergeCell ref="B61:C61"/>
    <mergeCell ref="D61:E61"/>
    <mergeCell ref="B62:C62"/>
    <mergeCell ref="D62:E62"/>
    <mergeCell ref="B63:C63"/>
    <mergeCell ref="D63:E63"/>
    <mergeCell ref="B58:C58"/>
    <mergeCell ref="D58:E58"/>
    <mergeCell ref="B59:C59"/>
    <mergeCell ref="D59:E59"/>
    <mergeCell ref="B60:C60"/>
    <mergeCell ref="D60:E60"/>
    <mergeCell ref="H14:H15"/>
    <mergeCell ref="I14:I15"/>
    <mergeCell ref="B22:C22"/>
    <mergeCell ref="D22:E22"/>
    <mergeCell ref="H22:H23"/>
    <mergeCell ref="I22:I23"/>
    <mergeCell ref="B23:C23"/>
    <mergeCell ref="D23:E23"/>
    <mergeCell ref="B24:C24"/>
    <mergeCell ref="D24:E24"/>
    <mergeCell ref="I30:I31"/>
    <mergeCell ref="H47:H48"/>
    <mergeCell ref="I47:I48"/>
    <mergeCell ref="B49:C49"/>
    <mergeCell ref="D49:E49"/>
    <mergeCell ref="B25:C25"/>
    <mergeCell ref="D25:E25"/>
    <mergeCell ref="B26:C26"/>
    <mergeCell ref="D26:E26"/>
    <mergeCell ref="B27:C27"/>
    <mergeCell ref="D27:E27"/>
    <mergeCell ref="B28:C28"/>
    <mergeCell ref="D28:E28"/>
    <mergeCell ref="H30:H31"/>
    <mergeCell ref="D30:E30"/>
    <mergeCell ref="D31:E31"/>
    <mergeCell ref="D32:E32"/>
    <mergeCell ref="D33:E33"/>
    <mergeCell ref="D34:E34"/>
    <mergeCell ref="B33:C33"/>
    <mergeCell ref="B34:C34"/>
    <mergeCell ref="B35:C35"/>
    <mergeCell ref="B36:C36"/>
    <mergeCell ref="B37:C3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P55"/>
  <sheetViews>
    <sheetView topLeftCell="A43" zoomScaleNormal="100" workbookViewId="0">
      <selection activeCell="H9" sqref="H9:O10"/>
    </sheetView>
  </sheetViews>
  <sheetFormatPr defaultRowHeight="14.4"/>
  <cols>
    <col min="1" max="1" width="49.6640625" customWidth="1"/>
    <col min="10" max="11" width="0" hidden="1" customWidth="1"/>
    <col min="15" max="15" width="16.44140625" customWidth="1"/>
    <col min="16" max="16" width="13.4414062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2" t="s">
        <v>75</v>
      </c>
      <c r="B14" s="119" t="s">
        <v>12</v>
      </c>
      <c r="C14" s="114" t="s">
        <v>1</v>
      </c>
      <c r="D14" s="115" t="s">
        <v>13</v>
      </c>
      <c r="E14" s="114" t="s">
        <v>11</v>
      </c>
      <c r="F14" s="112" t="s">
        <v>2</v>
      </c>
      <c r="G14" s="112"/>
      <c r="H14" s="112" t="s">
        <v>5</v>
      </c>
      <c r="I14" s="112"/>
      <c r="J14" s="112" t="s">
        <v>6</v>
      </c>
      <c r="K14" s="112"/>
      <c r="L14" s="113" t="s">
        <v>7</v>
      </c>
      <c r="M14" s="114" t="s">
        <v>8</v>
      </c>
      <c r="N14" s="115" t="s">
        <v>9</v>
      </c>
      <c r="O14" s="118" t="s">
        <v>10</v>
      </c>
      <c r="P14" s="112" t="s">
        <v>556</v>
      </c>
    </row>
    <row r="15" spans="1:16" ht="14.4" customHeight="1">
      <c r="A15" s="112" t="s">
        <v>0</v>
      </c>
      <c r="B15" s="120"/>
      <c r="C15" s="114"/>
      <c r="D15" s="116"/>
      <c r="E15" s="114"/>
      <c r="F15" s="112"/>
      <c r="G15" s="112"/>
      <c r="H15" s="112"/>
      <c r="I15" s="112"/>
      <c r="J15" s="112"/>
      <c r="K15" s="112"/>
      <c r="L15" s="113"/>
      <c r="M15" s="114"/>
      <c r="N15" s="116"/>
      <c r="O15" s="118"/>
      <c r="P15" s="112"/>
    </row>
    <row r="16" spans="1:16">
      <c r="A16" s="112"/>
      <c r="B16" s="121"/>
      <c r="C16" s="114"/>
      <c r="D16" s="117"/>
      <c r="E16" s="114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113"/>
      <c r="M16" s="114"/>
      <c r="N16" s="117"/>
      <c r="O16" s="118"/>
      <c r="P16" s="112"/>
    </row>
    <row r="17" spans="1:16" ht="57.6">
      <c r="A17" s="5" t="s">
        <v>472</v>
      </c>
      <c r="B17" s="5" t="s">
        <v>424</v>
      </c>
      <c r="C17" s="5">
        <v>1997</v>
      </c>
      <c r="D17" s="5" t="s">
        <v>38</v>
      </c>
      <c r="E17" s="5" t="s">
        <v>677</v>
      </c>
      <c r="F17" s="5">
        <v>85</v>
      </c>
      <c r="G17" s="6">
        <f t="shared" ref="G17" si="0">F17</f>
        <v>85</v>
      </c>
      <c r="H17" s="5">
        <v>113</v>
      </c>
      <c r="I17" s="6">
        <f t="shared" ref="I17" si="1">H17*0.5</f>
        <v>56.5</v>
      </c>
      <c r="J17" s="5"/>
      <c r="K17" s="6">
        <f t="shared" ref="K17" si="2">J17*1.5</f>
        <v>0</v>
      </c>
      <c r="L17" s="6">
        <f t="shared" ref="L17" si="3">K17+I17+G17</f>
        <v>141.5</v>
      </c>
      <c r="M17" s="5">
        <v>1</v>
      </c>
      <c r="N17" s="5">
        <v>1</v>
      </c>
      <c r="O17" s="59">
        <v>20</v>
      </c>
      <c r="P17" s="51" t="s">
        <v>473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">
      <c r="A19" s="2" t="s">
        <v>76</v>
      </c>
      <c r="B19" s="119" t="s">
        <v>12</v>
      </c>
      <c r="C19" s="114" t="s">
        <v>1</v>
      </c>
      <c r="D19" s="115" t="s">
        <v>13</v>
      </c>
      <c r="E19" s="114" t="s">
        <v>11</v>
      </c>
      <c r="F19" s="112" t="s">
        <v>2</v>
      </c>
      <c r="G19" s="112"/>
      <c r="H19" s="112" t="s">
        <v>5</v>
      </c>
      <c r="I19" s="112"/>
      <c r="J19" s="112" t="s">
        <v>6</v>
      </c>
      <c r="K19" s="112"/>
      <c r="L19" s="113" t="s">
        <v>7</v>
      </c>
      <c r="M19" s="114" t="s">
        <v>8</v>
      </c>
      <c r="N19" s="115" t="s">
        <v>9</v>
      </c>
      <c r="O19" s="118" t="s">
        <v>10</v>
      </c>
      <c r="P19" s="112" t="s">
        <v>556</v>
      </c>
    </row>
    <row r="20" spans="1:16" ht="14.4" customHeight="1">
      <c r="A20" s="112" t="s">
        <v>0</v>
      </c>
      <c r="B20" s="120"/>
      <c r="C20" s="114"/>
      <c r="D20" s="116"/>
      <c r="E20" s="114"/>
      <c r="F20" s="112"/>
      <c r="G20" s="112"/>
      <c r="H20" s="112"/>
      <c r="I20" s="112"/>
      <c r="J20" s="112"/>
      <c r="K20" s="112"/>
      <c r="L20" s="113"/>
      <c r="M20" s="114"/>
      <c r="N20" s="116"/>
      <c r="O20" s="118"/>
      <c r="P20" s="112"/>
    </row>
    <row r="21" spans="1:16">
      <c r="A21" s="112"/>
      <c r="B21" s="121"/>
      <c r="C21" s="114"/>
      <c r="D21" s="117"/>
      <c r="E21" s="114"/>
      <c r="F21" s="3" t="s">
        <v>3</v>
      </c>
      <c r="G21" s="4" t="s">
        <v>4</v>
      </c>
      <c r="H21" s="3" t="s">
        <v>3</v>
      </c>
      <c r="I21" s="4" t="s">
        <v>4</v>
      </c>
      <c r="J21" s="3" t="s">
        <v>3</v>
      </c>
      <c r="K21" s="4" t="s">
        <v>4</v>
      </c>
      <c r="L21" s="113"/>
      <c r="M21" s="114"/>
      <c r="N21" s="117"/>
      <c r="O21" s="118"/>
      <c r="P21" s="112"/>
    </row>
    <row r="22" spans="1:16">
      <c r="A22" s="5" t="s">
        <v>375</v>
      </c>
      <c r="B22" s="5" t="s">
        <v>370</v>
      </c>
      <c r="C22" s="5">
        <v>1984</v>
      </c>
      <c r="D22" s="5" t="s">
        <v>38</v>
      </c>
      <c r="E22" s="5" t="s">
        <v>588</v>
      </c>
      <c r="F22" s="5">
        <v>40</v>
      </c>
      <c r="G22" s="6">
        <f t="shared" ref="G22:G23" si="4">F22</f>
        <v>40</v>
      </c>
      <c r="H22" s="5">
        <v>73</v>
      </c>
      <c r="I22" s="6">
        <f t="shared" ref="I22:I23" si="5">H22*0.5</f>
        <v>36.5</v>
      </c>
      <c r="J22" s="5"/>
      <c r="K22" s="6">
        <f t="shared" ref="K22:K23" si="6">J22*1.5</f>
        <v>0</v>
      </c>
      <c r="L22" s="6">
        <f t="shared" ref="L22:L23" si="7">K22+I22+G22</f>
        <v>76.5</v>
      </c>
      <c r="M22" s="5">
        <v>2</v>
      </c>
      <c r="N22" s="5">
        <v>2</v>
      </c>
      <c r="O22" s="59">
        <v>18</v>
      </c>
      <c r="P22" s="5"/>
    </row>
    <row r="23" spans="1:16">
      <c r="A23" s="5" t="s">
        <v>414</v>
      </c>
      <c r="B23" s="5" t="s">
        <v>409</v>
      </c>
      <c r="C23" s="5">
        <v>1998</v>
      </c>
      <c r="D23" s="5" t="s">
        <v>38</v>
      </c>
      <c r="E23" s="5" t="s">
        <v>644</v>
      </c>
      <c r="F23" s="5">
        <v>60</v>
      </c>
      <c r="G23" s="6">
        <f t="shared" si="4"/>
        <v>60</v>
      </c>
      <c r="H23" s="5">
        <v>116</v>
      </c>
      <c r="I23" s="6">
        <f t="shared" si="5"/>
        <v>58</v>
      </c>
      <c r="J23" s="5"/>
      <c r="K23" s="6">
        <f t="shared" si="6"/>
        <v>0</v>
      </c>
      <c r="L23" s="6">
        <f t="shared" si="7"/>
        <v>118</v>
      </c>
      <c r="M23" s="5">
        <v>1</v>
      </c>
      <c r="N23" s="5">
        <v>1</v>
      </c>
      <c r="O23" s="59">
        <v>20</v>
      </c>
      <c r="P23" s="5"/>
    </row>
    <row r="24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"/>
    </row>
    <row r="25" spans="1:16" ht="18">
      <c r="A25" s="8" t="s">
        <v>77</v>
      </c>
      <c r="B25" s="128" t="s">
        <v>12</v>
      </c>
      <c r="C25" s="123" t="s">
        <v>1</v>
      </c>
      <c r="D25" s="124" t="s">
        <v>13</v>
      </c>
      <c r="E25" s="123" t="s">
        <v>11</v>
      </c>
      <c r="F25" s="111" t="s">
        <v>2</v>
      </c>
      <c r="G25" s="111"/>
      <c r="H25" s="111" t="s">
        <v>5</v>
      </c>
      <c r="I25" s="111"/>
      <c r="J25" s="111" t="s">
        <v>6</v>
      </c>
      <c r="K25" s="111"/>
      <c r="L25" s="122" t="s">
        <v>7</v>
      </c>
      <c r="M25" s="123" t="s">
        <v>8</v>
      </c>
      <c r="N25" s="124" t="s">
        <v>9</v>
      </c>
      <c r="O25" s="127" t="s">
        <v>10</v>
      </c>
      <c r="P25" s="111" t="s">
        <v>556</v>
      </c>
    </row>
    <row r="26" spans="1:16" ht="14.4" customHeight="1">
      <c r="A26" s="111" t="s">
        <v>0</v>
      </c>
      <c r="B26" s="129"/>
      <c r="C26" s="123"/>
      <c r="D26" s="125"/>
      <c r="E26" s="123"/>
      <c r="F26" s="111"/>
      <c r="G26" s="111"/>
      <c r="H26" s="111"/>
      <c r="I26" s="111"/>
      <c r="J26" s="111"/>
      <c r="K26" s="111"/>
      <c r="L26" s="122"/>
      <c r="M26" s="123"/>
      <c r="N26" s="125"/>
      <c r="O26" s="127"/>
      <c r="P26" s="111"/>
    </row>
    <row r="27" spans="1:16">
      <c r="A27" s="111"/>
      <c r="B27" s="130"/>
      <c r="C27" s="123"/>
      <c r="D27" s="126"/>
      <c r="E27" s="123"/>
      <c r="F27" s="9" t="s">
        <v>3</v>
      </c>
      <c r="G27" s="10" t="s">
        <v>4</v>
      </c>
      <c r="H27" s="9" t="s">
        <v>3</v>
      </c>
      <c r="I27" s="10" t="s">
        <v>4</v>
      </c>
      <c r="J27" s="9" t="s">
        <v>3</v>
      </c>
      <c r="K27" s="10" t="s">
        <v>4</v>
      </c>
      <c r="L27" s="122"/>
      <c r="M27" s="123"/>
      <c r="N27" s="126"/>
      <c r="O27" s="127"/>
      <c r="P27" s="111"/>
    </row>
    <row r="28" spans="1:16" ht="57.6">
      <c r="A28" s="11" t="s">
        <v>482</v>
      </c>
      <c r="B28" s="11" t="s">
        <v>424</v>
      </c>
      <c r="C28" s="11">
        <v>2003</v>
      </c>
      <c r="D28" s="11" t="s">
        <v>38</v>
      </c>
      <c r="E28" s="11" t="s">
        <v>656</v>
      </c>
      <c r="F28" s="11">
        <v>89</v>
      </c>
      <c r="G28" s="12">
        <f t="shared" ref="G28" si="8">F28</f>
        <v>89</v>
      </c>
      <c r="H28" s="11">
        <v>135</v>
      </c>
      <c r="I28" s="12">
        <f t="shared" ref="I28" si="9">H28*0.5</f>
        <v>67.5</v>
      </c>
      <c r="J28" s="11"/>
      <c r="K28" s="12">
        <f t="shared" ref="K28" si="10">J28*1.5</f>
        <v>0</v>
      </c>
      <c r="L28" s="12">
        <f t="shared" ref="L28" si="11">K28+I28+G28</f>
        <v>156.5</v>
      </c>
      <c r="M28" s="11">
        <v>1</v>
      </c>
      <c r="N28" s="11">
        <v>1</v>
      </c>
      <c r="O28" s="58">
        <v>20</v>
      </c>
      <c r="P28" s="53" t="s">
        <v>483</v>
      </c>
    </row>
    <row r="29" spans="1:16">
      <c r="A29" s="46" t="s">
        <v>294</v>
      </c>
      <c r="B29" s="11" t="s">
        <v>288</v>
      </c>
      <c r="C29" s="47">
        <v>1990</v>
      </c>
      <c r="D29" s="11" t="s">
        <v>39</v>
      </c>
      <c r="E29" s="11" t="s">
        <v>611</v>
      </c>
      <c r="F29" s="11">
        <v>100</v>
      </c>
      <c r="G29" s="12">
        <f t="shared" ref="G29" si="12">F29</f>
        <v>100</v>
      </c>
      <c r="H29" s="11">
        <v>147</v>
      </c>
      <c r="I29" s="12">
        <f t="shared" ref="I29" si="13">H29*0.5</f>
        <v>73.5</v>
      </c>
      <c r="J29" s="11"/>
      <c r="K29" s="12">
        <f t="shared" ref="K29" si="14">J29*1.5</f>
        <v>0</v>
      </c>
      <c r="L29" s="12">
        <f t="shared" ref="L29" si="15">K29+I29+G29</f>
        <v>173.5</v>
      </c>
      <c r="M29" s="11">
        <v>1</v>
      </c>
      <c r="N29" s="11">
        <v>2</v>
      </c>
      <c r="O29" s="58">
        <v>18</v>
      </c>
      <c r="P29" s="75" t="s">
        <v>295</v>
      </c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"/>
    </row>
    <row r="31" spans="1:16" ht="18">
      <c r="A31" s="2" t="s">
        <v>78</v>
      </c>
      <c r="B31" s="119" t="s">
        <v>12</v>
      </c>
      <c r="C31" s="114" t="s">
        <v>1</v>
      </c>
      <c r="D31" s="115" t="s">
        <v>13</v>
      </c>
      <c r="E31" s="114" t="s">
        <v>11</v>
      </c>
      <c r="F31" s="112" t="s">
        <v>2</v>
      </c>
      <c r="G31" s="112"/>
      <c r="H31" s="112" t="s">
        <v>5</v>
      </c>
      <c r="I31" s="112"/>
      <c r="J31" s="112" t="s">
        <v>6</v>
      </c>
      <c r="K31" s="112"/>
      <c r="L31" s="113" t="s">
        <v>7</v>
      </c>
      <c r="M31" s="114" t="s">
        <v>8</v>
      </c>
      <c r="N31" s="115" t="s">
        <v>9</v>
      </c>
      <c r="O31" s="118" t="s">
        <v>10</v>
      </c>
      <c r="P31" s="112" t="s">
        <v>556</v>
      </c>
    </row>
    <row r="32" spans="1:16" ht="14.4" customHeight="1">
      <c r="A32" s="112" t="s">
        <v>0</v>
      </c>
      <c r="B32" s="120"/>
      <c r="C32" s="114"/>
      <c r="D32" s="116"/>
      <c r="E32" s="114"/>
      <c r="F32" s="112"/>
      <c r="G32" s="112"/>
      <c r="H32" s="112"/>
      <c r="I32" s="112"/>
      <c r="J32" s="112"/>
      <c r="K32" s="112"/>
      <c r="L32" s="113"/>
      <c r="M32" s="114"/>
      <c r="N32" s="116"/>
      <c r="O32" s="118"/>
      <c r="P32" s="112"/>
    </row>
    <row r="33" spans="1:16">
      <c r="A33" s="112"/>
      <c r="B33" s="121"/>
      <c r="C33" s="114"/>
      <c r="D33" s="117"/>
      <c r="E33" s="114"/>
      <c r="F33" s="3" t="s">
        <v>3</v>
      </c>
      <c r="G33" s="4" t="s">
        <v>4</v>
      </c>
      <c r="H33" s="3" t="s">
        <v>3</v>
      </c>
      <c r="I33" s="4" t="s">
        <v>4</v>
      </c>
      <c r="J33" s="3" t="s">
        <v>3</v>
      </c>
      <c r="K33" s="4" t="s">
        <v>4</v>
      </c>
      <c r="L33" s="113"/>
      <c r="M33" s="114"/>
      <c r="N33" s="117"/>
      <c r="O33" s="118"/>
      <c r="P33" s="112"/>
    </row>
    <row r="34" spans="1:16" ht="57.6">
      <c r="A34" s="5" t="s">
        <v>495</v>
      </c>
      <c r="B34" s="5" t="s">
        <v>424</v>
      </c>
      <c r="C34" s="5">
        <v>2002</v>
      </c>
      <c r="D34" s="5" t="s">
        <v>38</v>
      </c>
      <c r="E34" s="5" t="s">
        <v>672</v>
      </c>
      <c r="F34" s="5">
        <v>116</v>
      </c>
      <c r="G34" s="6">
        <f t="shared" ref="G34" si="16">F34</f>
        <v>116</v>
      </c>
      <c r="H34" s="5">
        <v>164</v>
      </c>
      <c r="I34" s="6">
        <f t="shared" ref="I34" si="17">H34*0.5</f>
        <v>82</v>
      </c>
      <c r="J34" s="5"/>
      <c r="K34" s="6">
        <f t="shared" ref="K34" si="18">J34*1.5</f>
        <v>0</v>
      </c>
      <c r="L34" s="6">
        <f t="shared" ref="L34" si="19">K34+I34+G34</f>
        <v>198</v>
      </c>
      <c r="M34" s="5">
        <v>1</v>
      </c>
      <c r="N34" s="5">
        <v>1</v>
      </c>
      <c r="O34" s="59">
        <v>20</v>
      </c>
      <c r="P34" s="51" t="s">
        <v>496</v>
      </c>
    </row>
    <row r="35" spans="1:16">
      <c r="A35" s="5" t="s">
        <v>420</v>
      </c>
      <c r="B35" s="5" t="s">
        <v>418</v>
      </c>
      <c r="C35" s="5">
        <v>1996</v>
      </c>
      <c r="D35" s="5" t="s">
        <v>39</v>
      </c>
      <c r="E35" s="5" t="s">
        <v>589</v>
      </c>
      <c r="F35" s="5">
        <v>80</v>
      </c>
      <c r="G35" s="6">
        <f t="shared" ref="G35" si="20">F35</f>
        <v>80</v>
      </c>
      <c r="H35" s="5">
        <v>160</v>
      </c>
      <c r="I35" s="6">
        <f t="shared" ref="I35" si="21">H35*0.5</f>
        <v>80</v>
      </c>
      <c r="J35" s="5"/>
      <c r="K35" s="6">
        <f t="shared" ref="K35" si="22">J35*1.5</f>
        <v>0</v>
      </c>
      <c r="L35" s="6">
        <f t="shared" ref="L35" si="23">K35+I35+G35</f>
        <v>160</v>
      </c>
      <c r="M35" s="5">
        <v>1</v>
      </c>
      <c r="N35" s="5">
        <v>2</v>
      </c>
      <c r="O35" s="59">
        <v>18</v>
      </c>
      <c r="P35" s="5" t="s">
        <v>421</v>
      </c>
    </row>
    <row r="36" spans="1:1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1"/>
    </row>
    <row r="37" spans="1:16" ht="18">
      <c r="A37" s="8" t="s">
        <v>79</v>
      </c>
      <c r="B37" s="128" t="s">
        <v>12</v>
      </c>
      <c r="C37" s="123" t="s">
        <v>1</v>
      </c>
      <c r="D37" s="124" t="s">
        <v>13</v>
      </c>
      <c r="E37" s="123" t="s">
        <v>11</v>
      </c>
      <c r="F37" s="111" t="s">
        <v>2</v>
      </c>
      <c r="G37" s="111"/>
      <c r="H37" s="111" t="s">
        <v>5</v>
      </c>
      <c r="I37" s="111"/>
      <c r="J37" s="111" t="s">
        <v>6</v>
      </c>
      <c r="K37" s="111"/>
      <c r="L37" s="122" t="s">
        <v>7</v>
      </c>
      <c r="M37" s="123" t="s">
        <v>8</v>
      </c>
      <c r="N37" s="124" t="s">
        <v>9</v>
      </c>
      <c r="O37" s="127" t="s">
        <v>10</v>
      </c>
      <c r="P37" s="111" t="s">
        <v>556</v>
      </c>
    </row>
    <row r="38" spans="1:16" ht="14.4" customHeight="1">
      <c r="A38" s="111" t="s">
        <v>0</v>
      </c>
      <c r="B38" s="129"/>
      <c r="C38" s="123"/>
      <c r="D38" s="125"/>
      <c r="E38" s="123"/>
      <c r="F38" s="111"/>
      <c r="G38" s="111"/>
      <c r="H38" s="111"/>
      <c r="I38" s="111"/>
      <c r="J38" s="111"/>
      <c r="K38" s="111"/>
      <c r="L38" s="122"/>
      <c r="M38" s="123"/>
      <c r="N38" s="125"/>
      <c r="O38" s="127"/>
      <c r="P38" s="111"/>
    </row>
    <row r="39" spans="1:16">
      <c r="A39" s="111"/>
      <c r="B39" s="130"/>
      <c r="C39" s="123"/>
      <c r="D39" s="126"/>
      <c r="E39" s="123"/>
      <c r="F39" s="9" t="s">
        <v>3</v>
      </c>
      <c r="G39" s="10" t="s">
        <v>4</v>
      </c>
      <c r="H39" s="9" t="s">
        <v>3</v>
      </c>
      <c r="I39" s="10" t="s">
        <v>4</v>
      </c>
      <c r="J39" s="9" t="s">
        <v>3</v>
      </c>
      <c r="K39" s="10" t="s">
        <v>4</v>
      </c>
      <c r="L39" s="122"/>
      <c r="M39" s="123"/>
      <c r="N39" s="126"/>
      <c r="O39" s="127"/>
      <c r="P39" s="111"/>
    </row>
    <row r="40" spans="1:16" ht="86.4">
      <c r="A40" s="11" t="s">
        <v>497</v>
      </c>
      <c r="B40" s="11" t="s">
        <v>424</v>
      </c>
      <c r="C40" s="11">
        <v>2002</v>
      </c>
      <c r="D40" s="11" t="s">
        <v>38</v>
      </c>
      <c r="E40" s="11" t="s">
        <v>657</v>
      </c>
      <c r="F40" s="11">
        <v>120</v>
      </c>
      <c r="G40" s="12">
        <f t="shared" ref="G40:G41" si="24">F40</f>
        <v>120</v>
      </c>
      <c r="H40" s="11">
        <v>128</v>
      </c>
      <c r="I40" s="12">
        <f t="shared" ref="I40:I41" si="25">H40*0.5</f>
        <v>64</v>
      </c>
      <c r="J40" s="11"/>
      <c r="K40" s="12">
        <f t="shared" ref="K40:K41" si="26">J40*1.5</f>
        <v>0</v>
      </c>
      <c r="L40" s="12">
        <f t="shared" ref="L40:L41" si="27">K40+I40+G40</f>
        <v>184</v>
      </c>
      <c r="M40" s="11">
        <v>2</v>
      </c>
      <c r="N40" s="11">
        <v>2</v>
      </c>
      <c r="O40" s="58">
        <v>18</v>
      </c>
      <c r="P40" s="53" t="s">
        <v>498</v>
      </c>
    </row>
    <row r="41" spans="1:16" ht="57.6">
      <c r="A41" s="11" t="s">
        <v>501</v>
      </c>
      <c r="B41" s="11" t="s">
        <v>424</v>
      </c>
      <c r="C41" s="11">
        <v>1996</v>
      </c>
      <c r="D41" s="11" t="s">
        <v>38</v>
      </c>
      <c r="E41" s="11" t="s">
        <v>674</v>
      </c>
      <c r="F41" s="11">
        <v>123</v>
      </c>
      <c r="G41" s="12">
        <f t="shared" si="24"/>
        <v>123</v>
      </c>
      <c r="H41" s="11">
        <v>212</v>
      </c>
      <c r="I41" s="12">
        <f t="shared" si="25"/>
        <v>106</v>
      </c>
      <c r="J41" s="11"/>
      <c r="K41" s="12">
        <f t="shared" si="26"/>
        <v>0</v>
      </c>
      <c r="L41" s="12">
        <f t="shared" si="27"/>
        <v>229</v>
      </c>
      <c r="M41" s="11">
        <v>1</v>
      </c>
      <c r="N41" s="11">
        <v>1</v>
      </c>
      <c r="O41" s="58">
        <v>20</v>
      </c>
      <c r="P41" s="53" t="s">
        <v>502</v>
      </c>
    </row>
    <row r="42" spans="1:16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1"/>
    </row>
    <row r="43" spans="1:16" ht="18">
      <c r="A43" s="2" t="s">
        <v>80</v>
      </c>
      <c r="B43" s="119" t="s">
        <v>12</v>
      </c>
      <c r="C43" s="114" t="s">
        <v>1</v>
      </c>
      <c r="D43" s="115" t="s">
        <v>13</v>
      </c>
      <c r="E43" s="114" t="s">
        <v>11</v>
      </c>
      <c r="F43" s="112" t="s">
        <v>2</v>
      </c>
      <c r="G43" s="112"/>
      <c r="H43" s="112" t="s">
        <v>5</v>
      </c>
      <c r="I43" s="112"/>
      <c r="J43" s="112" t="s">
        <v>6</v>
      </c>
      <c r="K43" s="112"/>
      <c r="L43" s="113" t="s">
        <v>7</v>
      </c>
      <c r="M43" s="114" t="s">
        <v>8</v>
      </c>
      <c r="N43" s="115" t="s">
        <v>9</v>
      </c>
      <c r="O43" s="118" t="s">
        <v>10</v>
      </c>
      <c r="P43" s="112" t="s">
        <v>556</v>
      </c>
    </row>
    <row r="44" spans="1:16">
      <c r="A44" s="112" t="s">
        <v>0</v>
      </c>
      <c r="B44" s="120"/>
      <c r="C44" s="114"/>
      <c r="D44" s="116"/>
      <c r="E44" s="114"/>
      <c r="F44" s="112"/>
      <c r="G44" s="112"/>
      <c r="H44" s="112"/>
      <c r="I44" s="112"/>
      <c r="J44" s="112"/>
      <c r="K44" s="112"/>
      <c r="L44" s="113"/>
      <c r="M44" s="114"/>
      <c r="N44" s="116"/>
      <c r="O44" s="118"/>
      <c r="P44" s="112"/>
    </row>
    <row r="45" spans="1:16">
      <c r="A45" s="112"/>
      <c r="B45" s="121"/>
      <c r="C45" s="114"/>
      <c r="D45" s="117"/>
      <c r="E45" s="114"/>
      <c r="F45" s="3" t="s">
        <v>3</v>
      </c>
      <c r="G45" s="4" t="s">
        <v>4</v>
      </c>
      <c r="H45" s="3" t="s">
        <v>3</v>
      </c>
      <c r="I45" s="4" t="s">
        <v>4</v>
      </c>
      <c r="J45" s="3" t="s">
        <v>3</v>
      </c>
      <c r="K45" s="4" t="s">
        <v>4</v>
      </c>
      <c r="L45" s="113"/>
      <c r="M45" s="114"/>
      <c r="N45" s="117"/>
      <c r="O45" s="118"/>
      <c r="P45" s="112"/>
    </row>
    <row r="46" spans="1:16" ht="57.6">
      <c r="A46" s="5" t="s">
        <v>506</v>
      </c>
      <c r="B46" s="5" t="s">
        <v>424</v>
      </c>
      <c r="C46" s="5">
        <v>1995</v>
      </c>
      <c r="D46" s="5" t="s">
        <v>38</v>
      </c>
      <c r="E46" s="5" t="s">
        <v>667</v>
      </c>
      <c r="F46" s="5">
        <v>130</v>
      </c>
      <c r="G46" s="6">
        <f t="shared" ref="G46:G47" si="28">F46</f>
        <v>130</v>
      </c>
      <c r="H46" s="5">
        <v>197</v>
      </c>
      <c r="I46" s="6">
        <f t="shared" ref="I46:I47" si="29">H46*0.5</f>
        <v>98.5</v>
      </c>
      <c r="J46" s="5"/>
      <c r="K46" s="6">
        <f t="shared" ref="K46:K47" si="30">J46*1.5</f>
        <v>0</v>
      </c>
      <c r="L46" s="6">
        <f t="shared" ref="L46:L47" si="31">K46+I46+G46</f>
        <v>228.5</v>
      </c>
      <c r="M46" s="5">
        <v>1</v>
      </c>
      <c r="N46" s="5">
        <v>1</v>
      </c>
      <c r="O46" s="59">
        <v>20</v>
      </c>
      <c r="P46" s="51" t="s">
        <v>507</v>
      </c>
    </row>
    <row r="47" spans="1:16" ht="28.8">
      <c r="A47" s="5" t="s">
        <v>532</v>
      </c>
      <c r="B47" s="5" t="s">
        <v>424</v>
      </c>
      <c r="C47" s="5">
        <v>1991</v>
      </c>
      <c r="D47" s="5" t="s">
        <v>38</v>
      </c>
      <c r="E47" s="5" t="s">
        <v>683</v>
      </c>
      <c r="F47" s="5">
        <v>68</v>
      </c>
      <c r="G47" s="6">
        <f t="shared" si="28"/>
        <v>68</v>
      </c>
      <c r="H47" s="5">
        <v>120</v>
      </c>
      <c r="I47" s="6">
        <f t="shared" si="29"/>
        <v>60</v>
      </c>
      <c r="J47" s="5"/>
      <c r="K47" s="6">
        <f t="shared" si="30"/>
        <v>0</v>
      </c>
      <c r="L47" s="6">
        <f t="shared" si="31"/>
        <v>128</v>
      </c>
      <c r="M47" s="5">
        <v>2</v>
      </c>
      <c r="N47" s="5">
        <v>2</v>
      </c>
      <c r="O47" s="59">
        <v>18</v>
      </c>
      <c r="P47" s="51" t="s">
        <v>533</v>
      </c>
    </row>
    <row r="48" spans="1:16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1"/>
    </row>
    <row r="49" spans="1:16" ht="18">
      <c r="A49" s="8" t="s">
        <v>81</v>
      </c>
      <c r="B49" s="128" t="s">
        <v>12</v>
      </c>
      <c r="C49" s="123" t="s">
        <v>1</v>
      </c>
      <c r="D49" s="124" t="s">
        <v>13</v>
      </c>
      <c r="E49" s="123" t="s">
        <v>11</v>
      </c>
      <c r="F49" s="111" t="s">
        <v>2</v>
      </c>
      <c r="G49" s="111"/>
      <c r="H49" s="111" t="s">
        <v>5</v>
      </c>
      <c r="I49" s="111"/>
      <c r="J49" s="111" t="s">
        <v>6</v>
      </c>
      <c r="K49" s="111"/>
      <c r="L49" s="122" t="s">
        <v>7</v>
      </c>
      <c r="M49" s="123" t="s">
        <v>8</v>
      </c>
      <c r="N49" s="124" t="s">
        <v>9</v>
      </c>
      <c r="O49" s="127" t="s">
        <v>10</v>
      </c>
      <c r="P49" s="111" t="s">
        <v>556</v>
      </c>
    </row>
    <row r="50" spans="1:16" ht="14.4" customHeight="1">
      <c r="A50" s="111" t="s">
        <v>0</v>
      </c>
      <c r="B50" s="129"/>
      <c r="C50" s="123"/>
      <c r="D50" s="125"/>
      <c r="E50" s="123"/>
      <c r="F50" s="111"/>
      <c r="G50" s="111"/>
      <c r="H50" s="111"/>
      <c r="I50" s="111"/>
      <c r="J50" s="111"/>
      <c r="K50" s="111"/>
      <c r="L50" s="122"/>
      <c r="M50" s="123"/>
      <c r="N50" s="125"/>
      <c r="O50" s="127"/>
      <c r="P50" s="111"/>
    </row>
    <row r="51" spans="1:16">
      <c r="A51" s="111"/>
      <c r="B51" s="130"/>
      <c r="C51" s="123"/>
      <c r="D51" s="126"/>
      <c r="E51" s="123"/>
      <c r="F51" s="9" t="s">
        <v>3</v>
      </c>
      <c r="G51" s="10" t="s">
        <v>4</v>
      </c>
      <c r="H51" s="9" t="s">
        <v>3</v>
      </c>
      <c r="I51" s="10" t="s">
        <v>4</v>
      </c>
      <c r="J51" s="9" t="s">
        <v>3</v>
      </c>
      <c r="K51" s="10" t="s">
        <v>4</v>
      </c>
      <c r="L51" s="122"/>
      <c r="M51" s="123"/>
      <c r="N51" s="126"/>
      <c r="O51" s="127"/>
      <c r="P51" s="111"/>
    </row>
    <row r="52" spans="1:16" ht="57.6">
      <c r="A52" s="11" t="s">
        <v>520</v>
      </c>
      <c r="B52" s="11" t="s">
        <v>424</v>
      </c>
      <c r="C52" s="11">
        <v>2001</v>
      </c>
      <c r="D52" s="11" t="s">
        <v>44</v>
      </c>
      <c r="E52" s="11" t="s">
        <v>629</v>
      </c>
      <c r="F52" s="11">
        <v>57</v>
      </c>
      <c r="G52" s="12">
        <f t="shared" ref="G52" si="32">F52</f>
        <v>57</v>
      </c>
      <c r="H52" s="11">
        <v>123</v>
      </c>
      <c r="I52" s="12">
        <f t="shared" ref="I52" si="33">H52*0.5</f>
        <v>61.5</v>
      </c>
      <c r="J52" s="11"/>
      <c r="K52" s="12">
        <f t="shared" ref="K52" si="34">J52*1.5</f>
        <v>0</v>
      </c>
      <c r="L52" s="12">
        <f t="shared" ref="L52" si="35">K52+I52+G52</f>
        <v>118.5</v>
      </c>
      <c r="M52" s="11"/>
      <c r="N52" s="11"/>
      <c r="O52" s="58"/>
      <c r="P52" s="53" t="s">
        <v>521</v>
      </c>
    </row>
    <row r="53" spans="1:16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1"/>
    </row>
    <row r="55" spans="1:16">
      <c r="A55" s="67" t="s">
        <v>571</v>
      </c>
      <c r="B55" s="67"/>
      <c r="C55" s="67"/>
      <c r="D55" s="67"/>
      <c r="E55" s="67"/>
      <c r="F55" s="67"/>
      <c r="G55" s="67"/>
      <c r="H55" s="67" t="s">
        <v>572</v>
      </c>
      <c r="I55" s="67"/>
      <c r="J55" s="67"/>
      <c r="K55" s="67"/>
      <c r="L55" s="67"/>
      <c r="M55" s="67"/>
      <c r="N55" s="67"/>
      <c r="O55" s="67"/>
    </row>
  </sheetData>
  <mergeCells count="106">
    <mergeCell ref="P43:P45"/>
    <mergeCell ref="P49:P51"/>
    <mergeCell ref="P14:P16"/>
    <mergeCell ref="P19:P21"/>
    <mergeCell ref="P25:P27"/>
    <mergeCell ref="P31:P33"/>
    <mergeCell ref="P37:P39"/>
    <mergeCell ref="E2:G3"/>
    <mergeCell ref="H2:O2"/>
    <mergeCell ref="H3:O3"/>
    <mergeCell ref="E9:G9"/>
    <mergeCell ref="H9:O10"/>
    <mergeCell ref="E10:G10"/>
    <mergeCell ref="E4:G5"/>
    <mergeCell ref="H4:O4"/>
    <mergeCell ref="H5:O5"/>
    <mergeCell ref="E6:G6"/>
    <mergeCell ref="H6:O7"/>
    <mergeCell ref="E7:G7"/>
    <mergeCell ref="N14:N16"/>
    <mergeCell ref="O14:O16"/>
    <mergeCell ref="E11:G11"/>
    <mergeCell ref="J19:K20"/>
    <mergeCell ref="L19:L21"/>
    <mergeCell ref="C12:D12"/>
    <mergeCell ref="E12:G12"/>
    <mergeCell ref="F14:G15"/>
    <mergeCell ref="H14:I15"/>
    <mergeCell ref="A15:A16"/>
    <mergeCell ref="B14:B16"/>
    <mergeCell ref="C14:C16"/>
    <mergeCell ref="D14:D16"/>
    <mergeCell ref="E14:E16"/>
    <mergeCell ref="M19:M21"/>
    <mergeCell ref="J14:K15"/>
    <mergeCell ref="L14:L16"/>
    <mergeCell ref="M14:M16"/>
    <mergeCell ref="N25:N27"/>
    <mergeCell ref="O25:O27"/>
    <mergeCell ref="N19:N21"/>
    <mergeCell ref="O19:O21"/>
    <mergeCell ref="A20:A21"/>
    <mergeCell ref="B19:B21"/>
    <mergeCell ref="C19:C21"/>
    <mergeCell ref="D19:D21"/>
    <mergeCell ref="E19:E21"/>
    <mergeCell ref="F19:G20"/>
    <mergeCell ref="H19:I20"/>
    <mergeCell ref="A26:A27"/>
    <mergeCell ref="B25:B27"/>
    <mergeCell ref="C25:C27"/>
    <mergeCell ref="D25:D27"/>
    <mergeCell ref="E25:E27"/>
    <mergeCell ref="F25:G26"/>
    <mergeCell ref="H25:I26"/>
    <mergeCell ref="J31:K32"/>
    <mergeCell ref="L31:L33"/>
    <mergeCell ref="M31:M33"/>
    <mergeCell ref="J25:K26"/>
    <mergeCell ref="L25:L27"/>
    <mergeCell ref="M25:M27"/>
    <mergeCell ref="N37:N39"/>
    <mergeCell ref="O37:O39"/>
    <mergeCell ref="N31:N33"/>
    <mergeCell ref="O31:O33"/>
    <mergeCell ref="A32:A33"/>
    <mergeCell ref="B31:B33"/>
    <mergeCell ref="C31:C33"/>
    <mergeCell ref="D31:D33"/>
    <mergeCell ref="E31:E33"/>
    <mergeCell ref="F31:G32"/>
    <mergeCell ref="H31:I32"/>
    <mergeCell ref="A38:A39"/>
    <mergeCell ref="B37:B39"/>
    <mergeCell ref="C37:C39"/>
    <mergeCell ref="D37:D39"/>
    <mergeCell ref="E37:E39"/>
    <mergeCell ref="F37:G38"/>
    <mergeCell ref="H37:I38"/>
    <mergeCell ref="J43:K44"/>
    <mergeCell ref="L43:L45"/>
    <mergeCell ref="M43:M45"/>
    <mergeCell ref="J37:K38"/>
    <mergeCell ref="L37:L39"/>
    <mergeCell ref="M37:M39"/>
    <mergeCell ref="N43:N45"/>
    <mergeCell ref="O43:O45"/>
    <mergeCell ref="A44:A45"/>
    <mergeCell ref="B43:B45"/>
    <mergeCell ref="C43:C45"/>
    <mergeCell ref="D43:D45"/>
    <mergeCell ref="E43:E45"/>
    <mergeCell ref="F43:G44"/>
    <mergeCell ref="H43:I44"/>
    <mergeCell ref="J49:K50"/>
    <mergeCell ref="L49:L51"/>
    <mergeCell ref="M49:M51"/>
    <mergeCell ref="N49:N51"/>
    <mergeCell ref="O49:O51"/>
    <mergeCell ref="F49:G50"/>
    <mergeCell ref="H49:I50"/>
    <mergeCell ref="A50:A51"/>
    <mergeCell ref="B49:B51"/>
    <mergeCell ref="C49:C51"/>
    <mergeCell ref="D49:D51"/>
    <mergeCell ref="E49:E5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P56"/>
  <sheetViews>
    <sheetView workbookViewId="0">
      <selection activeCell="H9" sqref="H9:O10"/>
    </sheetView>
  </sheetViews>
  <sheetFormatPr defaultRowHeight="14.4"/>
  <cols>
    <col min="1" max="1" width="54.109375" customWidth="1"/>
    <col min="10" max="11" width="0" hidden="1" customWidth="1"/>
    <col min="15" max="15" width="17.4414062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2" t="s">
        <v>82</v>
      </c>
      <c r="B14" s="119" t="s">
        <v>12</v>
      </c>
      <c r="C14" s="114" t="s">
        <v>1</v>
      </c>
      <c r="D14" s="115" t="s">
        <v>13</v>
      </c>
      <c r="E14" s="114" t="s">
        <v>11</v>
      </c>
      <c r="F14" s="112" t="s">
        <v>2</v>
      </c>
      <c r="G14" s="112"/>
      <c r="H14" s="112" t="s">
        <v>5</v>
      </c>
      <c r="I14" s="112"/>
      <c r="J14" s="112" t="s">
        <v>6</v>
      </c>
      <c r="K14" s="112"/>
      <c r="L14" s="113" t="s">
        <v>7</v>
      </c>
      <c r="M14" s="114" t="s">
        <v>8</v>
      </c>
      <c r="N14" s="115" t="s">
        <v>9</v>
      </c>
      <c r="O14" s="118" t="s">
        <v>10</v>
      </c>
      <c r="P14" s="112" t="s">
        <v>556</v>
      </c>
    </row>
    <row r="15" spans="1:16" ht="14.4" customHeight="1">
      <c r="A15" s="112" t="s">
        <v>0</v>
      </c>
      <c r="B15" s="120"/>
      <c r="C15" s="114"/>
      <c r="D15" s="116"/>
      <c r="E15" s="114"/>
      <c r="F15" s="112"/>
      <c r="G15" s="112"/>
      <c r="H15" s="112"/>
      <c r="I15" s="112"/>
      <c r="J15" s="112"/>
      <c r="K15" s="112"/>
      <c r="L15" s="113"/>
      <c r="M15" s="114"/>
      <c r="N15" s="116"/>
      <c r="O15" s="118"/>
      <c r="P15" s="112"/>
    </row>
    <row r="16" spans="1:16">
      <c r="A16" s="112"/>
      <c r="B16" s="121"/>
      <c r="C16" s="114"/>
      <c r="D16" s="117"/>
      <c r="E16" s="114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113"/>
      <c r="M16" s="114"/>
      <c r="N16" s="117"/>
      <c r="O16" s="118"/>
      <c r="P16" s="112"/>
    </row>
    <row r="17" spans="1:16">
      <c r="A17" s="5" t="s">
        <v>341</v>
      </c>
      <c r="B17" s="5" t="s">
        <v>331</v>
      </c>
      <c r="C17" s="5">
        <v>1982</v>
      </c>
      <c r="D17" s="5" t="s">
        <v>21</v>
      </c>
      <c r="E17" s="5" t="s">
        <v>700</v>
      </c>
      <c r="F17" s="5">
        <v>78</v>
      </c>
      <c r="G17" s="6">
        <f t="shared" ref="G17:G18" si="0">F17</f>
        <v>78</v>
      </c>
      <c r="H17" s="5">
        <v>205</v>
      </c>
      <c r="I17" s="6">
        <f t="shared" ref="I17:I18" si="1">H17*0.5</f>
        <v>102.5</v>
      </c>
      <c r="J17" s="5"/>
      <c r="K17" s="6">
        <f t="shared" ref="K17:K18" si="2">J17*1.5</f>
        <v>0</v>
      </c>
      <c r="L17" s="6">
        <f t="shared" ref="L17:L18" si="3">K17+I17+G17</f>
        <v>180.5</v>
      </c>
      <c r="M17" s="5">
        <v>2</v>
      </c>
      <c r="N17" s="5">
        <v>2</v>
      </c>
      <c r="O17" s="59">
        <v>18</v>
      </c>
      <c r="P17" s="5"/>
    </row>
    <row r="18" spans="1:16">
      <c r="A18" s="5" t="s">
        <v>364</v>
      </c>
      <c r="B18" s="5" t="s">
        <v>355</v>
      </c>
      <c r="C18" s="5">
        <v>1981</v>
      </c>
      <c r="D18" s="5" t="s">
        <v>21</v>
      </c>
      <c r="E18" s="5" t="s">
        <v>699</v>
      </c>
      <c r="F18" s="5">
        <v>86</v>
      </c>
      <c r="G18" s="6">
        <f t="shared" si="0"/>
        <v>86</v>
      </c>
      <c r="H18" s="5">
        <v>201</v>
      </c>
      <c r="I18" s="6">
        <f t="shared" si="1"/>
        <v>100.5</v>
      </c>
      <c r="J18" s="5"/>
      <c r="K18" s="6">
        <f t="shared" si="2"/>
        <v>0</v>
      </c>
      <c r="L18" s="6">
        <f t="shared" si="3"/>
        <v>186.5</v>
      </c>
      <c r="M18" s="5">
        <v>1</v>
      </c>
      <c r="N18" s="5">
        <v>1</v>
      </c>
      <c r="O18" s="59">
        <v>20</v>
      </c>
      <c r="P18" s="5"/>
    </row>
    <row r="19" spans="1:16">
      <c r="A19" s="1"/>
      <c r="B19" s="30"/>
      <c r="C19" s="1"/>
      <c r="D19" s="30"/>
      <c r="E19" s="1"/>
      <c r="F19" s="1"/>
      <c r="G19" s="31"/>
      <c r="H19" s="1"/>
      <c r="I19" s="31"/>
      <c r="J19" s="1"/>
      <c r="K19" s="31"/>
      <c r="L19" s="31"/>
      <c r="M19" s="1"/>
      <c r="N19" s="30"/>
      <c r="O19" s="71"/>
      <c r="P19" s="1"/>
    </row>
    <row r="20" spans="1:16" ht="18">
      <c r="A20" s="8" t="s">
        <v>83</v>
      </c>
      <c r="B20" s="128" t="s">
        <v>12</v>
      </c>
      <c r="C20" s="123" t="s">
        <v>1</v>
      </c>
      <c r="D20" s="124" t="s">
        <v>13</v>
      </c>
      <c r="E20" s="123" t="s">
        <v>11</v>
      </c>
      <c r="F20" s="111" t="s">
        <v>2</v>
      </c>
      <c r="G20" s="111"/>
      <c r="H20" s="111" t="s">
        <v>5</v>
      </c>
      <c r="I20" s="111"/>
      <c r="J20" s="111" t="s">
        <v>6</v>
      </c>
      <c r="K20" s="111"/>
      <c r="L20" s="122" t="s">
        <v>7</v>
      </c>
      <c r="M20" s="123" t="s">
        <v>8</v>
      </c>
      <c r="N20" s="124" t="s">
        <v>9</v>
      </c>
      <c r="O20" s="127" t="s">
        <v>10</v>
      </c>
      <c r="P20" s="111" t="s">
        <v>556</v>
      </c>
    </row>
    <row r="21" spans="1:16">
      <c r="A21" s="111" t="s">
        <v>0</v>
      </c>
      <c r="B21" s="129"/>
      <c r="C21" s="123"/>
      <c r="D21" s="125"/>
      <c r="E21" s="123"/>
      <c r="F21" s="111"/>
      <c r="G21" s="111"/>
      <c r="H21" s="111"/>
      <c r="I21" s="111"/>
      <c r="J21" s="111"/>
      <c r="K21" s="111"/>
      <c r="L21" s="122"/>
      <c r="M21" s="123"/>
      <c r="N21" s="125"/>
      <c r="O21" s="127"/>
      <c r="P21" s="111"/>
    </row>
    <row r="22" spans="1:16">
      <c r="A22" s="111"/>
      <c r="B22" s="130"/>
      <c r="C22" s="123"/>
      <c r="D22" s="126"/>
      <c r="E22" s="123"/>
      <c r="F22" s="9" t="s">
        <v>3</v>
      </c>
      <c r="G22" s="10" t="s">
        <v>4</v>
      </c>
      <c r="H22" s="9" t="s">
        <v>3</v>
      </c>
      <c r="I22" s="10" t="s">
        <v>4</v>
      </c>
      <c r="J22" s="9" t="s">
        <v>3</v>
      </c>
      <c r="K22" s="10" t="s">
        <v>4</v>
      </c>
      <c r="L22" s="122"/>
      <c r="M22" s="123"/>
      <c r="N22" s="126"/>
      <c r="O22" s="127"/>
      <c r="P22" s="111"/>
    </row>
    <row r="23" spans="1:16">
      <c r="A23" s="11" t="s">
        <v>384</v>
      </c>
      <c r="B23" s="11" t="s">
        <v>382</v>
      </c>
      <c r="C23" s="11">
        <v>1980</v>
      </c>
      <c r="D23" s="11" t="s">
        <v>21</v>
      </c>
      <c r="E23" s="11" t="s">
        <v>601</v>
      </c>
      <c r="F23" s="11">
        <v>114</v>
      </c>
      <c r="G23" s="12">
        <f t="shared" ref="G23" si="4">F23</f>
        <v>114</v>
      </c>
      <c r="H23" s="11">
        <v>197</v>
      </c>
      <c r="I23" s="12">
        <f t="shared" ref="I23" si="5">H23*0.5</f>
        <v>98.5</v>
      </c>
      <c r="J23" s="11"/>
      <c r="K23" s="12">
        <f t="shared" ref="K23" si="6">J23*1.5</f>
        <v>0</v>
      </c>
      <c r="L23" s="12">
        <f t="shared" ref="L23" si="7">K23+I23+G23</f>
        <v>212.5</v>
      </c>
      <c r="M23" s="11">
        <v>1</v>
      </c>
      <c r="N23" s="11">
        <v>1</v>
      </c>
      <c r="O23" s="58">
        <v>20</v>
      </c>
      <c r="P23" s="11"/>
    </row>
    <row r="24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"/>
    </row>
    <row r="25" spans="1:16" ht="18">
      <c r="A25" s="13" t="s">
        <v>84</v>
      </c>
      <c r="B25" s="132" t="s">
        <v>12</v>
      </c>
      <c r="C25" s="135" t="s">
        <v>1</v>
      </c>
      <c r="D25" s="136" t="s">
        <v>13</v>
      </c>
      <c r="E25" s="135" t="s">
        <v>11</v>
      </c>
      <c r="F25" s="131" t="s">
        <v>2</v>
      </c>
      <c r="G25" s="131"/>
      <c r="H25" s="131" t="s">
        <v>5</v>
      </c>
      <c r="I25" s="131"/>
      <c r="J25" s="131" t="s">
        <v>6</v>
      </c>
      <c r="K25" s="131"/>
      <c r="L25" s="139" t="s">
        <v>7</v>
      </c>
      <c r="M25" s="135" t="s">
        <v>8</v>
      </c>
      <c r="N25" s="136" t="s">
        <v>9</v>
      </c>
      <c r="O25" s="142" t="s">
        <v>10</v>
      </c>
      <c r="P25" s="131" t="s">
        <v>556</v>
      </c>
    </row>
    <row r="26" spans="1:16">
      <c r="A26" s="131" t="s">
        <v>0</v>
      </c>
      <c r="B26" s="133"/>
      <c r="C26" s="135"/>
      <c r="D26" s="137"/>
      <c r="E26" s="135"/>
      <c r="F26" s="131"/>
      <c r="G26" s="131"/>
      <c r="H26" s="131"/>
      <c r="I26" s="131"/>
      <c r="J26" s="131"/>
      <c r="K26" s="131"/>
      <c r="L26" s="139"/>
      <c r="M26" s="135"/>
      <c r="N26" s="137"/>
      <c r="O26" s="142"/>
      <c r="P26" s="131"/>
    </row>
    <row r="27" spans="1:16">
      <c r="A27" s="131"/>
      <c r="B27" s="134"/>
      <c r="C27" s="135"/>
      <c r="D27" s="138"/>
      <c r="E27" s="135"/>
      <c r="F27" s="32" t="s">
        <v>3</v>
      </c>
      <c r="G27" s="33" t="s">
        <v>4</v>
      </c>
      <c r="H27" s="32" t="s">
        <v>3</v>
      </c>
      <c r="I27" s="33" t="s">
        <v>4</v>
      </c>
      <c r="J27" s="32" t="s">
        <v>3</v>
      </c>
      <c r="K27" s="33" t="s">
        <v>4</v>
      </c>
      <c r="L27" s="139"/>
      <c r="M27" s="135"/>
      <c r="N27" s="138"/>
      <c r="O27" s="142"/>
      <c r="P27" s="131"/>
    </row>
    <row r="28" spans="1:16">
      <c r="A28" s="34" t="s">
        <v>327</v>
      </c>
      <c r="B28" s="34" t="s">
        <v>319</v>
      </c>
      <c r="C28" s="34">
        <v>1963</v>
      </c>
      <c r="D28" s="34" t="s">
        <v>57</v>
      </c>
      <c r="E28" s="34" t="s">
        <v>581</v>
      </c>
      <c r="F28" s="34">
        <v>76</v>
      </c>
      <c r="G28" s="35">
        <f t="shared" ref="G28" si="8">F28</f>
        <v>76</v>
      </c>
      <c r="H28" s="34">
        <v>227</v>
      </c>
      <c r="I28" s="35">
        <f t="shared" ref="I28" si="9">H28*0.5</f>
        <v>113.5</v>
      </c>
      <c r="J28" s="34"/>
      <c r="K28" s="35">
        <f t="shared" ref="K28" si="10">J28*1.5</f>
        <v>0</v>
      </c>
      <c r="L28" s="35">
        <f t="shared" ref="L28" si="11">K28+I28+G28</f>
        <v>189.5</v>
      </c>
      <c r="M28" s="34">
        <v>1</v>
      </c>
      <c r="N28" s="34">
        <v>1</v>
      </c>
      <c r="O28" s="72">
        <v>20</v>
      </c>
      <c r="P28" s="34"/>
    </row>
    <row r="29" spans="1:16">
      <c r="A29" s="1"/>
      <c r="B29" s="30"/>
      <c r="C29" s="1"/>
      <c r="D29" s="30"/>
      <c r="E29" s="1"/>
      <c r="F29" s="1"/>
      <c r="G29" s="31"/>
      <c r="H29" s="1"/>
      <c r="I29" s="31"/>
      <c r="J29" s="1"/>
      <c r="K29" s="31"/>
      <c r="L29" s="31"/>
      <c r="M29" s="1"/>
      <c r="N29" s="30"/>
      <c r="O29" s="71"/>
      <c r="P29" s="1"/>
    </row>
    <row r="30" spans="1:16" ht="18">
      <c r="A30" s="13" t="s">
        <v>85</v>
      </c>
      <c r="B30" s="132" t="s">
        <v>12</v>
      </c>
      <c r="C30" s="135" t="s">
        <v>1</v>
      </c>
      <c r="D30" s="136" t="s">
        <v>13</v>
      </c>
      <c r="E30" s="135" t="s">
        <v>11</v>
      </c>
      <c r="F30" s="131" t="s">
        <v>2</v>
      </c>
      <c r="G30" s="131"/>
      <c r="H30" s="131" t="s">
        <v>5</v>
      </c>
      <c r="I30" s="131"/>
      <c r="J30" s="131" t="s">
        <v>6</v>
      </c>
      <c r="K30" s="131"/>
      <c r="L30" s="139" t="s">
        <v>7</v>
      </c>
      <c r="M30" s="135" t="s">
        <v>8</v>
      </c>
      <c r="N30" s="136" t="s">
        <v>9</v>
      </c>
      <c r="O30" s="142" t="s">
        <v>10</v>
      </c>
      <c r="P30" s="131" t="s">
        <v>556</v>
      </c>
    </row>
    <row r="31" spans="1:16">
      <c r="A31" s="131" t="s">
        <v>0</v>
      </c>
      <c r="B31" s="133"/>
      <c r="C31" s="135"/>
      <c r="D31" s="137"/>
      <c r="E31" s="135"/>
      <c r="F31" s="131"/>
      <c r="G31" s="131"/>
      <c r="H31" s="131"/>
      <c r="I31" s="131"/>
      <c r="J31" s="131"/>
      <c r="K31" s="131"/>
      <c r="L31" s="139"/>
      <c r="M31" s="135"/>
      <c r="N31" s="137"/>
      <c r="O31" s="142"/>
      <c r="P31" s="131"/>
    </row>
    <row r="32" spans="1:16">
      <c r="A32" s="131"/>
      <c r="B32" s="134"/>
      <c r="C32" s="135"/>
      <c r="D32" s="138"/>
      <c r="E32" s="135"/>
      <c r="F32" s="32" t="s">
        <v>3</v>
      </c>
      <c r="G32" s="33" t="s">
        <v>4</v>
      </c>
      <c r="H32" s="32" t="s">
        <v>3</v>
      </c>
      <c r="I32" s="33" t="s">
        <v>4</v>
      </c>
      <c r="J32" s="32" t="s">
        <v>3</v>
      </c>
      <c r="K32" s="33" t="s">
        <v>4</v>
      </c>
      <c r="L32" s="139"/>
      <c r="M32" s="135"/>
      <c r="N32" s="138"/>
      <c r="O32" s="142"/>
      <c r="P32" s="131"/>
    </row>
    <row r="33" spans="1:16">
      <c r="A33" s="34" t="s">
        <v>352</v>
      </c>
      <c r="B33" s="34" t="s">
        <v>349</v>
      </c>
      <c r="C33" s="34">
        <v>1963</v>
      </c>
      <c r="D33" s="34" t="s">
        <v>57</v>
      </c>
      <c r="E33" s="34" t="s">
        <v>584</v>
      </c>
      <c r="F33" s="34">
        <v>117</v>
      </c>
      <c r="G33" s="35">
        <f t="shared" ref="G33" si="12">F33</f>
        <v>117</v>
      </c>
      <c r="H33" s="34">
        <v>205</v>
      </c>
      <c r="I33" s="35">
        <f t="shared" ref="I33" si="13">H33*0.5</f>
        <v>102.5</v>
      </c>
      <c r="J33" s="34"/>
      <c r="K33" s="35">
        <f t="shared" ref="K33" si="14">J33*1.5</f>
        <v>0</v>
      </c>
      <c r="L33" s="35">
        <f t="shared" ref="L33" si="15">K33+I33+G33</f>
        <v>219.5</v>
      </c>
      <c r="M33" s="34">
        <v>1</v>
      </c>
      <c r="N33" s="34">
        <v>1</v>
      </c>
      <c r="O33" s="72">
        <v>20</v>
      </c>
      <c r="P33" s="34" t="s">
        <v>350</v>
      </c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"/>
    </row>
    <row r="35" spans="1:16" ht="18">
      <c r="A35" s="8" t="s">
        <v>86</v>
      </c>
      <c r="B35" s="128" t="s">
        <v>12</v>
      </c>
      <c r="C35" s="123" t="s">
        <v>1</v>
      </c>
      <c r="D35" s="124" t="s">
        <v>13</v>
      </c>
      <c r="E35" s="123" t="s">
        <v>11</v>
      </c>
      <c r="F35" s="111" t="s">
        <v>2</v>
      </c>
      <c r="G35" s="111"/>
      <c r="H35" s="111" t="s">
        <v>5</v>
      </c>
      <c r="I35" s="111"/>
      <c r="J35" s="111" t="s">
        <v>6</v>
      </c>
      <c r="K35" s="111"/>
      <c r="L35" s="122" t="s">
        <v>7</v>
      </c>
      <c r="M35" s="123" t="s">
        <v>8</v>
      </c>
      <c r="N35" s="124" t="s">
        <v>9</v>
      </c>
      <c r="O35" s="127" t="s">
        <v>10</v>
      </c>
      <c r="P35" s="111" t="s">
        <v>556</v>
      </c>
    </row>
    <row r="36" spans="1:16">
      <c r="A36" s="111" t="s">
        <v>0</v>
      </c>
      <c r="B36" s="129"/>
      <c r="C36" s="123"/>
      <c r="D36" s="125"/>
      <c r="E36" s="123"/>
      <c r="F36" s="111"/>
      <c r="G36" s="111"/>
      <c r="H36" s="111"/>
      <c r="I36" s="111"/>
      <c r="J36" s="111"/>
      <c r="K36" s="111"/>
      <c r="L36" s="122"/>
      <c r="M36" s="123"/>
      <c r="N36" s="125"/>
      <c r="O36" s="127"/>
      <c r="P36" s="111"/>
    </row>
    <row r="37" spans="1:16">
      <c r="A37" s="111"/>
      <c r="B37" s="130"/>
      <c r="C37" s="123"/>
      <c r="D37" s="126"/>
      <c r="E37" s="123"/>
      <c r="F37" s="9" t="s">
        <v>3</v>
      </c>
      <c r="G37" s="10" t="s">
        <v>4</v>
      </c>
      <c r="H37" s="9" t="s">
        <v>3</v>
      </c>
      <c r="I37" s="10" t="s">
        <v>4</v>
      </c>
      <c r="J37" s="9" t="s">
        <v>3</v>
      </c>
      <c r="K37" s="10" t="s">
        <v>4</v>
      </c>
      <c r="L37" s="122"/>
      <c r="M37" s="123"/>
      <c r="N37" s="126"/>
      <c r="O37" s="127"/>
      <c r="P37" s="111"/>
    </row>
    <row r="38" spans="1:16">
      <c r="A38" s="11" t="s">
        <v>360</v>
      </c>
      <c r="B38" s="11" t="s">
        <v>355</v>
      </c>
      <c r="C38" s="11">
        <v>1957</v>
      </c>
      <c r="D38" s="11" t="s">
        <v>57</v>
      </c>
      <c r="E38" s="11" t="s">
        <v>703</v>
      </c>
      <c r="F38" s="11">
        <v>120</v>
      </c>
      <c r="G38" s="12">
        <f t="shared" ref="G38" si="16">F38</f>
        <v>120</v>
      </c>
      <c r="H38" s="11">
        <v>208</v>
      </c>
      <c r="I38" s="12">
        <f t="shared" ref="I38" si="17">H38*0.5</f>
        <v>104</v>
      </c>
      <c r="J38" s="11"/>
      <c r="K38" s="12">
        <f t="shared" ref="K38" si="18">J38*1.5</f>
        <v>0</v>
      </c>
      <c r="L38" s="12">
        <f t="shared" ref="L38" si="19">K38+I38+G38</f>
        <v>224</v>
      </c>
      <c r="M38" s="11">
        <v>1</v>
      </c>
      <c r="N38" s="11">
        <v>1</v>
      </c>
      <c r="O38" s="58">
        <v>20</v>
      </c>
      <c r="P38" s="11"/>
    </row>
    <row r="39" spans="1:16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"/>
    </row>
    <row r="40" spans="1:16" ht="18">
      <c r="A40" s="8" t="s">
        <v>87</v>
      </c>
      <c r="B40" s="128" t="s">
        <v>12</v>
      </c>
      <c r="C40" s="123" t="s">
        <v>1</v>
      </c>
      <c r="D40" s="124" t="s">
        <v>13</v>
      </c>
      <c r="E40" s="123" t="s">
        <v>11</v>
      </c>
      <c r="F40" s="111" t="s">
        <v>2</v>
      </c>
      <c r="G40" s="111"/>
      <c r="H40" s="111" t="s">
        <v>5</v>
      </c>
      <c r="I40" s="111"/>
      <c r="J40" s="111" t="s">
        <v>6</v>
      </c>
      <c r="K40" s="111"/>
      <c r="L40" s="122" t="s">
        <v>7</v>
      </c>
      <c r="M40" s="123" t="s">
        <v>8</v>
      </c>
      <c r="N40" s="124" t="s">
        <v>9</v>
      </c>
      <c r="O40" s="127" t="s">
        <v>10</v>
      </c>
      <c r="P40" s="111" t="s">
        <v>556</v>
      </c>
    </row>
    <row r="41" spans="1:16">
      <c r="A41" s="111" t="s">
        <v>0</v>
      </c>
      <c r="B41" s="129"/>
      <c r="C41" s="123"/>
      <c r="D41" s="125"/>
      <c r="E41" s="123"/>
      <c r="F41" s="111"/>
      <c r="G41" s="111"/>
      <c r="H41" s="111"/>
      <c r="I41" s="111"/>
      <c r="J41" s="111"/>
      <c r="K41" s="111"/>
      <c r="L41" s="122"/>
      <c r="M41" s="123"/>
      <c r="N41" s="125"/>
      <c r="O41" s="127"/>
      <c r="P41" s="111"/>
    </row>
    <row r="42" spans="1:16">
      <c r="A42" s="111"/>
      <c r="B42" s="130"/>
      <c r="C42" s="123"/>
      <c r="D42" s="126"/>
      <c r="E42" s="123"/>
      <c r="F42" s="9" t="s">
        <v>3</v>
      </c>
      <c r="G42" s="10" t="s">
        <v>4</v>
      </c>
      <c r="H42" s="9" t="s">
        <v>3</v>
      </c>
      <c r="I42" s="10" t="s">
        <v>4</v>
      </c>
      <c r="J42" s="9" t="s">
        <v>3</v>
      </c>
      <c r="K42" s="10" t="s">
        <v>4</v>
      </c>
      <c r="L42" s="122"/>
      <c r="M42" s="123"/>
      <c r="N42" s="126"/>
      <c r="O42" s="127"/>
      <c r="P42" s="111"/>
    </row>
    <row r="43" spans="1:16">
      <c r="A43" s="11" t="s">
        <v>365</v>
      </c>
      <c r="B43" s="11" t="s">
        <v>355</v>
      </c>
      <c r="C43" s="11">
        <v>1948</v>
      </c>
      <c r="D43" s="11" t="s">
        <v>58</v>
      </c>
      <c r="E43" s="11" t="s">
        <v>704</v>
      </c>
      <c r="F43" s="11">
        <v>39</v>
      </c>
      <c r="G43" s="12">
        <f t="shared" ref="G43" si="20">F43</f>
        <v>39</v>
      </c>
      <c r="H43" s="11">
        <v>214</v>
      </c>
      <c r="I43" s="12">
        <f t="shared" ref="I43" si="21">H43*0.5</f>
        <v>107</v>
      </c>
      <c r="J43" s="11"/>
      <c r="K43" s="12">
        <f t="shared" ref="K43" si="22">J43*1.5</f>
        <v>0</v>
      </c>
      <c r="L43" s="12">
        <f t="shared" ref="L43" si="23">K43+I43+G43</f>
        <v>146</v>
      </c>
      <c r="M43" s="11">
        <v>1</v>
      </c>
      <c r="N43" s="11">
        <v>1</v>
      </c>
      <c r="O43" s="58">
        <v>20</v>
      </c>
      <c r="P43" s="11"/>
    </row>
    <row r="44" spans="1:16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1"/>
    </row>
    <row r="45" spans="1:16" ht="18">
      <c r="A45" s="13" t="s">
        <v>88</v>
      </c>
      <c r="B45" s="132" t="s">
        <v>12</v>
      </c>
      <c r="C45" s="135" t="s">
        <v>1</v>
      </c>
      <c r="D45" s="136" t="s">
        <v>13</v>
      </c>
      <c r="E45" s="135" t="s">
        <v>11</v>
      </c>
      <c r="F45" s="131" t="s">
        <v>2</v>
      </c>
      <c r="G45" s="131"/>
      <c r="H45" s="131" t="s">
        <v>5</v>
      </c>
      <c r="I45" s="131"/>
      <c r="J45" s="131" t="s">
        <v>6</v>
      </c>
      <c r="K45" s="131"/>
      <c r="L45" s="139" t="s">
        <v>7</v>
      </c>
      <c r="M45" s="135" t="s">
        <v>8</v>
      </c>
      <c r="N45" s="136" t="s">
        <v>9</v>
      </c>
      <c r="O45" s="142" t="s">
        <v>10</v>
      </c>
      <c r="P45" s="131" t="s">
        <v>556</v>
      </c>
    </row>
    <row r="46" spans="1:16">
      <c r="A46" s="131" t="s">
        <v>0</v>
      </c>
      <c r="B46" s="133"/>
      <c r="C46" s="135"/>
      <c r="D46" s="137"/>
      <c r="E46" s="135"/>
      <c r="F46" s="131"/>
      <c r="G46" s="131"/>
      <c r="H46" s="131"/>
      <c r="I46" s="131"/>
      <c r="J46" s="131"/>
      <c r="K46" s="131"/>
      <c r="L46" s="139"/>
      <c r="M46" s="135"/>
      <c r="N46" s="137"/>
      <c r="O46" s="142"/>
      <c r="P46" s="131"/>
    </row>
    <row r="47" spans="1:16">
      <c r="A47" s="131"/>
      <c r="B47" s="134"/>
      <c r="C47" s="135"/>
      <c r="D47" s="138"/>
      <c r="E47" s="135"/>
      <c r="F47" s="32" t="s">
        <v>3</v>
      </c>
      <c r="G47" s="33" t="s">
        <v>4</v>
      </c>
      <c r="H47" s="32" t="s">
        <v>3</v>
      </c>
      <c r="I47" s="33" t="s">
        <v>4</v>
      </c>
      <c r="J47" s="32" t="s">
        <v>3</v>
      </c>
      <c r="K47" s="33" t="s">
        <v>4</v>
      </c>
      <c r="L47" s="139"/>
      <c r="M47" s="135"/>
      <c r="N47" s="138"/>
      <c r="O47" s="142"/>
      <c r="P47" s="131"/>
    </row>
    <row r="48" spans="1:16">
      <c r="A48" s="34" t="s">
        <v>357</v>
      </c>
      <c r="B48" s="34" t="s">
        <v>355</v>
      </c>
      <c r="C48" s="34">
        <v>1969</v>
      </c>
      <c r="D48" s="34" t="s">
        <v>58</v>
      </c>
      <c r="E48" s="34" t="s">
        <v>579</v>
      </c>
      <c r="F48" s="34">
        <v>45</v>
      </c>
      <c r="G48" s="35">
        <f t="shared" ref="G48" si="24">F48</f>
        <v>45</v>
      </c>
      <c r="H48" s="34">
        <v>111</v>
      </c>
      <c r="I48" s="35">
        <f t="shared" ref="I48" si="25">H48*0.5</f>
        <v>55.5</v>
      </c>
      <c r="J48" s="34"/>
      <c r="K48" s="35">
        <f t="shared" ref="K48" si="26">J48*1.5</f>
        <v>0</v>
      </c>
      <c r="L48" s="35">
        <f t="shared" ref="L48" si="27">K48+I48+G48</f>
        <v>100.5</v>
      </c>
      <c r="M48" s="34">
        <v>1</v>
      </c>
      <c r="N48" s="34">
        <v>1</v>
      </c>
      <c r="O48" s="72">
        <v>20</v>
      </c>
      <c r="P48" s="34"/>
    </row>
    <row r="49" spans="1:16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1"/>
    </row>
    <row r="50" spans="1:16" ht="18">
      <c r="A50" s="8" t="s">
        <v>89</v>
      </c>
      <c r="B50" s="128" t="s">
        <v>12</v>
      </c>
      <c r="C50" s="123" t="s">
        <v>1</v>
      </c>
      <c r="D50" s="124" t="s">
        <v>13</v>
      </c>
      <c r="E50" s="123" t="s">
        <v>11</v>
      </c>
      <c r="F50" s="111" t="s">
        <v>2</v>
      </c>
      <c r="G50" s="111"/>
      <c r="H50" s="111" t="s">
        <v>5</v>
      </c>
      <c r="I50" s="111"/>
      <c r="J50" s="111" t="s">
        <v>6</v>
      </c>
      <c r="K50" s="111"/>
      <c r="L50" s="122" t="s">
        <v>7</v>
      </c>
      <c r="M50" s="123" t="s">
        <v>8</v>
      </c>
      <c r="N50" s="124" t="s">
        <v>9</v>
      </c>
      <c r="O50" s="127" t="s">
        <v>10</v>
      </c>
      <c r="P50" s="111" t="s">
        <v>556</v>
      </c>
    </row>
    <row r="51" spans="1:16">
      <c r="A51" s="111" t="s">
        <v>0</v>
      </c>
      <c r="B51" s="129"/>
      <c r="C51" s="123"/>
      <c r="D51" s="125"/>
      <c r="E51" s="123"/>
      <c r="F51" s="111"/>
      <c r="G51" s="111"/>
      <c r="H51" s="111"/>
      <c r="I51" s="111"/>
      <c r="J51" s="111"/>
      <c r="K51" s="111"/>
      <c r="L51" s="122"/>
      <c r="M51" s="123"/>
      <c r="N51" s="125"/>
      <c r="O51" s="127"/>
      <c r="P51" s="111"/>
    </row>
    <row r="52" spans="1:16">
      <c r="A52" s="111"/>
      <c r="B52" s="130"/>
      <c r="C52" s="123"/>
      <c r="D52" s="126"/>
      <c r="E52" s="123"/>
      <c r="F52" s="9" t="s">
        <v>3</v>
      </c>
      <c r="G52" s="10" t="s">
        <v>4</v>
      </c>
      <c r="H52" s="9" t="s">
        <v>3</v>
      </c>
      <c r="I52" s="10" t="s">
        <v>4</v>
      </c>
      <c r="J52" s="9" t="s">
        <v>3</v>
      </c>
      <c r="K52" s="10" t="s">
        <v>4</v>
      </c>
      <c r="L52" s="122"/>
      <c r="M52" s="123"/>
      <c r="N52" s="126"/>
      <c r="O52" s="127"/>
      <c r="P52" s="111"/>
    </row>
    <row r="53" spans="1:16">
      <c r="A53" s="11" t="s">
        <v>413</v>
      </c>
      <c r="B53" s="11" t="s">
        <v>409</v>
      </c>
      <c r="C53" s="11">
        <v>1963</v>
      </c>
      <c r="D53" s="11" t="s">
        <v>60</v>
      </c>
      <c r="E53" s="76" t="s">
        <v>599</v>
      </c>
      <c r="F53" s="11">
        <v>152</v>
      </c>
      <c r="G53" s="12">
        <f t="shared" ref="G53" si="28">F53</f>
        <v>152</v>
      </c>
      <c r="H53" s="11">
        <v>211</v>
      </c>
      <c r="I53" s="12">
        <f t="shared" ref="I53" si="29">H53*0.5</f>
        <v>105.5</v>
      </c>
      <c r="J53" s="11"/>
      <c r="K53" s="12">
        <f t="shared" ref="K53" si="30">J53*1.5</f>
        <v>0</v>
      </c>
      <c r="L53" s="12">
        <f t="shared" ref="L53" si="31">K53+I53+G53</f>
        <v>257.5</v>
      </c>
      <c r="M53" s="11">
        <v>1</v>
      </c>
      <c r="N53" s="11">
        <v>1</v>
      </c>
      <c r="O53" s="58">
        <v>20</v>
      </c>
      <c r="P53" s="11"/>
    </row>
    <row r="54" spans="1:16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1"/>
    </row>
    <row r="56" spans="1:16">
      <c r="A56" s="67" t="s">
        <v>571</v>
      </c>
      <c r="B56" s="67"/>
      <c r="C56" s="67"/>
      <c r="D56" s="67"/>
      <c r="E56" s="67"/>
      <c r="F56" s="67"/>
      <c r="G56" s="67"/>
      <c r="H56" s="67" t="s">
        <v>572</v>
      </c>
      <c r="I56" s="67"/>
      <c r="J56" s="67"/>
      <c r="K56" s="67"/>
      <c r="L56" s="67"/>
      <c r="M56" s="67"/>
      <c r="N56" s="67"/>
      <c r="O56" s="67"/>
    </row>
  </sheetData>
  <mergeCells count="119">
    <mergeCell ref="P14:P16"/>
    <mergeCell ref="P20:P22"/>
    <mergeCell ref="P25:P27"/>
    <mergeCell ref="P30:P32"/>
    <mergeCell ref="P35:P37"/>
    <mergeCell ref="P40:P42"/>
    <mergeCell ref="P45:P47"/>
    <mergeCell ref="P50:P52"/>
    <mergeCell ref="C12:D12"/>
    <mergeCell ref="E12:G12"/>
    <mergeCell ref="J20:K21"/>
    <mergeCell ref="L20:L22"/>
    <mergeCell ref="J14:K15"/>
    <mergeCell ref="L14:L16"/>
    <mergeCell ref="M20:M22"/>
    <mergeCell ref="N20:N22"/>
    <mergeCell ref="O20:O22"/>
    <mergeCell ref="J35:K36"/>
    <mergeCell ref="L35:L37"/>
    <mergeCell ref="M35:M37"/>
    <mergeCell ref="N35:N37"/>
    <mergeCell ref="O35:O37"/>
    <mergeCell ref="M40:M42"/>
    <mergeCell ref="N40:N42"/>
    <mergeCell ref="E2:G3"/>
    <mergeCell ref="H2:O2"/>
    <mergeCell ref="H3:O3"/>
    <mergeCell ref="E4:G5"/>
    <mergeCell ref="H4:O4"/>
    <mergeCell ref="H5:O5"/>
    <mergeCell ref="E11:G11"/>
    <mergeCell ref="E6:G6"/>
    <mergeCell ref="M14:M16"/>
    <mergeCell ref="N14:N16"/>
    <mergeCell ref="O14:O16"/>
    <mergeCell ref="H6:O7"/>
    <mergeCell ref="E7:G7"/>
    <mergeCell ref="E9:G9"/>
    <mergeCell ref="H9:O10"/>
    <mergeCell ref="E10:G10"/>
    <mergeCell ref="A15:A16"/>
    <mergeCell ref="B14:B16"/>
    <mergeCell ref="C14:C16"/>
    <mergeCell ref="D14:D16"/>
    <mergeCell ref="E14:E16"/>
    <mergeCell ref="F14:G15"/>
    <mergeCell ref="H14:I15"/>
    <mergeCell ref="A21:A22"/>
    <mergeCell ref="B20:B22"/>
    <mergeCell ref="C20:C22"/>
    <mergeCell ref="D20:D22"/>
    <mergeCell ref="E30:E32"/>
    <mergeCell ref="F30:G31"/>
    <mergeCell ref="H30:I31"/>
    <mergeCell ref="D25:D27"/>
    <mergeCell ref="E25:E27"/>
    <mergeCell ref="F25:G26"/>
    <mergeCell ref="H25:I26"/>
    <mergeCell ref="E20:E22"/>
    <mergeCell ref="F20:G21"/>
    <mergeCell ref="H20:I21"/>
    <mergeCell ref="J25:K26"/>
    <mergeCell ref="L25:L27"/>
    <mergeCell ref="M25:M27"/>
    <mergeCell ref="N25:N27"/>
    <mergeCell ref="O25:O27"/>
    <mergeCell ref="A26:A27"/>
    <mergeCell ref="B25:B27"/>
    <mergeCell ref="C25:C27"/>
    <mergeCell ref="A36:A37"/>
    <mergeCell ref="B35:B37"/>
    <mergeCell ref="C35:C37"/>
    <mergeCell ref="D35:D37"/>
    <mergeCell ref="E35:E37"/>
    <mergeCell ref="F35:G36"/>
    <mergeCell ref="H35:I36"/>
    <mergeCell ref="J30:K31"/>
    <mergeCell ref="L30:L32"/>
    <mergeCell ref="M30:M32"/>
    <mergeCell ref="N30:N32"/>
    <mergeCell ref="O30:O32"/>
    <mergeCell ref="A31:A32"/>
    <mergeCell ref="B30:B32"/>
    <mergeCell ref="C30:C32"/>
    <mergeCell ref="D30:D32"/>
    <mergeCell ref="J40:K41"/>
    <mergeCell ref="L40:L42"/>
    <mergeCell ref="O40:O42"/>
    <mergeCell ref="A41:A42"/>
    <mergeCell ref="B40:B42"/>
    <mergeCell ref="C40:C42"/>
    <mergeCell ref="D40:D42"/>
    <mergeCell ref="E40:E42"/>
    <mergeCell ref="F40:G41"/>
    <mergeCell ref="H40:I41"/>
    <mergeCell ref="J45:K46"/>
    <mergeCell ref="L45:L47"/>
    <mergeCell ref="M45:M47"/>
    <mergeCell ref="N45:N47"/>
    <mergeCell ref="O45:O47"/>
    <mergeCell ref="A46:A47"/>
    <mergeCell ref="B45:B47"/>
    <mergeCell ref="C45:C47"/>
    <mergeCell ref="D45:D47"/>
    <mergeCell ref="E45:E47"/>
    <mergeCell ref="F45:G46"/>
    <mergeCell ref="H45:I46"/>
    <mergeCell ref="J50:K51"/>
    <mergeCell ref="L50:L52"/>
    <mergeCell ref="M50:M52"/>
    <mergeCell ref="N50:N52"/>
    <mergeCell ref="O50:O52"/>
    <mergeCell ref="A51:A52"/>
    <mergeCell ref="B50:B52"/>
    <mergeCell ref="C50:C52"/>
    <mergeCell ref="D50:D52"/>
    <mergeCell ref="E50:E52"/>
    <mergeCell ref="F50:G51"/>
    <mergeCell ref="H50:I5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P56"/>
  <sheetViews>
    <sheetView workbookViewId="0">
      <selection activeCell="H9" sqref="H9:O10"/>
    </sheetView>
  </sheetViews>
  <sheetFormatPr defaultRowHeight="14.4"/>
  <cols>
    <col min="1" max="1" width="48.88671875" customWidth="1"/>
    <col min="2" max="2" width="12.44140625" customWidth="1"/>
    <col min="3" max="3" width="7.21875" customWidth="1"/>
    <col min="4" max="4" width="7.6640625" customWidth="1"/>
    <col min="5" max="5" width="8.21875" customWidth="1"/>
    <col min="6" max="6" width="6.44140625" customWidth="1"/>
    <col min="7" max="7" width="6" customWidth="1"/>
    <col min="8" max="8" width="6.88671875" hidden="1" customWidth="1"/>
    <col min="9" max="9" width="7" hidden="1" customWidth="1"/>
    <col min="10" max="10" width="7.21875" hidden="1" customWidth="1"/>
    <col min="11" max="11" width="5.21875" hidden="1" customWidth="1"/>
    <col min="12" max="12" width="17" customWidth="1"/>
    <col min="13" max="13" width="12.6640625" customWidth="1"/>
    <col min="14" max="14" width="7.44140625" customWidth="1"/>
    <col min="15" max="15" width="19.21875" customWidth="1"/>
    <col min="16" max="16" width="12.664062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2" t="s">
        <v>90</v>
      </c>
      <c r="B14" s="119" t="s">
        <v>12</v>
      </c>
      <c r="C14" s="114" t="s">
        <v>1</v>
      </c>
      <c r="D14" s="115" t="s">
        <v>13</v>
      </c>
      <c r="E14" s="114" t="s">
        <v>11</v>
      </c>
      <c r="F14" s="112" t="s">
        <v>2</v>
      </c>
      <c r="G14" s="112"/>
      <c r="H14" s="112" t="s">
        <v>5</v>
      </c>
      <c r="I14" s="112"/>
      <c r="J14" s="112" t="s">
        <v>6</v>
      </c>
      <c r="K14" s="112"/>
      <c r="L14" s="113" t="s">
        <v>7</v>
      </c>
      <c r="M14" s="114" t="s">
        <v>8</v>
      </c>
      <c r="N14" s="115" t="s">
        <v>9</v>
      </c>
      <c r="O14" s="118" t="s">
        <v>10</v>
      </c>
      <c r="P14" s="112" t="s">
        <v>556</v>
      </c>
    </row>
    <row r="15" spans="1:16" ht="14.4" customHeight="1">
      <c r="A15" s="112" t="s">
        <v>0</v>
      </c>
      <c r="B15" s="120"/>
      <c r="C15" s="114"/>
      <c r="D15" s="116"/>
      <c r="E15" s="114"/>
      <c r="F15" s="112"/>
      <c r="G15" s="112"/>
      <c r="H15" s="112"/>
      <c r="I15" s="112"/>
      <c r="J15" s="112"/>
      <c r="K15" s="112"/>
      <c r="L15" s="113"/>
      <c r="M15" s="114"/>
      <c r="N15" s="116"/>
      <c r="O15" s="118"/>
      <c r="P15" s="112"/>
    </row>
    <row r="16" spans="1:16">
      <c r="A16" s="112"/>
      <c r="B16" s="121"/>
      <c r="C16" s="114"/>
      <c r="D16" s="117"/>
      <c r="E16" s="114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113"/>
      <c r="M16" s="114"/>
      <c r="N16" s="117"/>
      <c r="O16" s="118"/>
      <c r="P16" s="112"/>
    </row>
    <row r="17" spans="1:16" ht="43.2">
      <c r="A17" s="5" t="s">
        <v>462</v>
      </c>
      <c r="B17" s="5" t="s">
        <v>424</v>
      </c>
      <c r="C17" s="5">
        <v>2009</v>
      </c>
      <c r="D17" s="5" t="s">
        <v>14</v>
      </c>
      <c r="E17" s="5" t="s">
        <v>668</v>
      </c>
      <c r="F17" s="5">
        <v>123</v>
      </c>
      <c r="G17" s="6">
        <f t="shared" ref="G17" si="0">F17</f>
        <v>123</v>
      </c>
      <c r="H17" s="5"/>
      <c r="I17" s="6">
        <f t="shared" ref="I17" si="1">H17*0.5</f>
        <v>0</v>
      </c>
      <c r="J17" s="5"/>
      <c r="K17" s="6">
        <f t="shared" ref="K17" si="2">J17*1.5</f>
        <v>0</v>
      </c>
      <c r="L17" s="6">
        <f t="shared" ref="L17" si="3">K17+I17+G17</f>
        <v>123</v>
      </c>
      <c r="M17" s="5">
        <v>1</v>
      </c>
      <c r="N17" s="5">
        <v>1</v>
      </c>
      <c r="O17" s="59">
        <v>20</v>
      </c>
      <c r="P17" s="51" t="s">
        <v>463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3"/>
    </row>
    <row r="19" spans="1:16" ht="18">
      <c r="A19" s="2" t="s">
        <v>91</v>
      </c>
      <c r="B19" s="119" t="s">
        <v>12</v>
      </c>
      <c r="C19" s="114" t="s">
        <v>1</v>
      </c>
      <c r="D19" s="115" t="s">
        <v>13</v>
      </c>
      <c r="E19" s="114" t="s">
        <v>11</v>
      </c>
      <c r="F19" s="112" t="s">
        <v>2</v>
      </c>
      <c r="G19" s="112"/>
      <c r="H19" s="112" t="s">
        <v>5</v>
      </c>
      <c r="I19" s="112"/>
      <c r="J19" s="112" t="s">
        <v>6</v>
      </c>
      <c r="K19" s="112"/>
      <c r="L19" s="113" t="s">
        <v>7</v>
      </c>
      <c r="M19" s="114" t="s">
        <v>8</v>
      </c>
      <c r="N19" s="115" t="s">
        <v>9</v>
      </c>
      <c r="O19" s="118" t="s">
        <v>10</v>
      </c>
      <c r="P19" s="112" t="s">
        <v>556</v>
      </c>
    </row>
    <row r="20" spans="1:16" ht="14.4" customHeight="1">
      <c r="A20" s="112" t="s">
        <v>0</v>
      </c>
      <c r="B20" s="120"/>
      <c r="C20" s="114"/>
      <c r="D20" s="116"/>
      <c r="E20" s="114"/>
      <c r="F20" s="112"/>
      <c r="G20" s="112"/>
      <c r="H20" s="112"/>
      <c r="I20" s="112"/>
      <c r="J20" s="112"/>
      <c r="K20" s="112"/>
      <c r="L20" s="113"/>
      <c r="M20" s="114"/>
      <c r="N20" s="116"/>
      <c r="O20" s="118"/>
      <c r="P20" s="112"/>
    </row>
    <row r="21" spans="1:16">
      <c r="A21" s="112"/>
      <c r="B21" s="121"/>
      <c r="C21" s="114"/>
      <c r="D21" s="117"/>
      <c r="E21" s="114"/>
      <c r="F21" s="3" t="s">
        <v>3</v>
      </c>
      <c r="G21" s="4" t="s">
        <v>4</v>
      </c>
      <c r="H21" s="3" t="s">
        <v>3</v>
      </c>
      <c r="I21" s="4" t="s">
        <v>4</v>
      </c>
      <c r="J21" s="3" t="s">
        <v>3</v>
      </c>
      <c r="K21" s="4" t="s">
        <v>4</v>
      </c>
      <c r="L21" s="113"/>
      <c r="M21" s="114"/>
      <c r="N21" s="117"/>
      <c r="O21" s="118"/>
      <c r="P21" s="112"/>
    </row>
    <row r="22" spans="1:16" ht="57.6">
      <c r="A22" s="5" t="s">
        <v>648</v>
      </c>
      <c r="B22" s="5" t="s">
        <v>424</v>
      </c>
      <c r="C22" s="5">
        <v>2009</v>
      </c>
      <c r="D22" s="5" t="s">
        <v>14</v>
      </c>
      <c r="E22" s="5" t="s">
        <v>684</v>
      </c>
      <c r="F22" s="5">
        <v>130</v>
      </c>
      <c r="G22" s="6">
        <f t="shared" ref="G22" si="4">F22</f>
        <v>130</v>
      </c>
      <c r="H22" s="5"/>
      <c r="I22" s="6">
        <f t="shared" ref="I22" si="5">H22*0.5</f>
        <v>0</v>
      </c>
      <c r="J22" s="5"/>
      <c r="K22" s="6">
        <f t="shared" ref="K22" si="6">J22*1.5</f>
        <v>0</v>
      </c>
      <c r="L22" s="6">
        <f t="shared" ref="L22" si="7">K22+I22+G22</f>
        <v>130</v>
      </c>
      <c r="M22" s="5">
        <v>1</v>
      </c>
      <c r="N22" s="5">
        <v>1</v>
      </c>
      <c r="O22" s="59">
        <v>20</v>
      </c>
      <c r="P22" s="51" t="s">
        <v>451</v>
      </c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3"/>
    </row>
    <row r="24" spans="1:16" ht="18">
      <c r="A24" s="2" t="s">
        <v>91</v>
      </c>
      <c r="B24" s="119" t="s">
        <v>12</v>
      </c>
      <c r="C24" s="114" t="s">
        <v>1</v>
      </c>
      <c r="D24" s="115" t="s">
        <v>13</v>
      </c>
      <c r="E24" s="114" t="s">
        <v>11</v>
      </c>
      <c r="F24" s="112" t="s">
        <v>2</v>
      </c>
      <c r="G24" s="112"/>
      <c r="H24" s="112" t="s">
        <v>5</v>
      </c>
      <c r="I24" s="112"/>
      <c r="J24" s="112" t="s">
        <v>6</v>
      </c>
      <c r="K24" s="112"/>
      <c r="L24" s="113" t="s">
        <v>7</v>
      </c>
      <c r="M24" s="114" t="s">
        <v>8</v>
      </c>
      <c r="N24" s="115" t="s">
        <v>9</v>
      </c>
      <c r="O24" s="118" t="s">
        <v>10</v>
      </c>
      <c r="P24" s="112" t="s">
        <v>556</v>
      </c>
    </row>
    <row r="25" spans="1:16" ht="14.4" customHeight="1">
      <c r="A25" s="112" t="s">
        <v>0</v>
      </c>
      <c r="B25" s="120"/>
      <c r="C25" s="114"/>
      <c r="D25" s="116"/>
      <c r="E25" s="114"/>
      <c r="F25" s="112"/>
      <c r="G25" s="112"/>
      <c r="H25" s="112"/>
      <c r="I25" s="112"/>
      <c r="J25" s="112"/>
      <c r="K25" s="112"/>
      <c r="L25" s="113"/>
      <c r="M25" s="114"/>
      <c r="N25" s="116"/>
      <c r="O25" s="118"/>
      <c r="P25" s="112"/>
    </row>
    <row r="26" spans="1:16">
      <c r="A26" s="112"/>
      <c r="B26" s="121"/>
      <c r="C26" s="114"/>
      <c r="D26" s="117"/>
      <c r="E26" s="114"/>
      <c r="F26" s="3" t="s">
        <v>3</v>
      </c>
      <c r="G26" s="4" t="s">
        <v>4</v>
      </c>
      <c r="H26" s="3" t="s">
        <v>3</v>
      </c>
      <c r="I26" s="4" t="s">
        <v>4</v>
      </c>
      <c r="J26" s="3" t="s">
        <v>3</v>
      </c>
      <c r="K26" s="4" t="s">
        <v>4</v>
      </c>
      <c r="L26" s="113"/>
      <c r="M26" s="114"/>
      <c r="N26" s="117"/>
      <c r="O26" s="118"/>
      <c r="P26" s="112"/>
    </row>
    <row r="27" spans="1:16" ht="57.6">
      <c r="A27" s="5" t="s">
        <v>450</v>
      </c>
      <c r="B27" s="5" t="s">
        <v>424</v>
      </c>
      <c r="C27" s="5">
        <v>2011</v>
      </c>
      <c r="D27" s="5" t="s">
        <v>14</v>
      </c>
      <c r="E27" s="5" t="s">
        <v>681</v>
      </c>
      <c r="F27" s="5">
        <v>171</v>
      </c>
      <c r="G27" s="6">
        <f t="shared" ref="G27" si="8">F27</f>
        <v>171</v>
      </c>
      <c r="H27" s="5"/>
      <c r="I27" s="6">
        <f t="shared" ref="I27" si="9">H27*0.5</f>
        <v>0</v>
      </c>
      <c r="J27" s="5"/>
      <c r="K27" s="6">
        <f t="shared" ref="K27" si="10">J27*1.5</f>
        <v>0</v>
      </c>
      <c r="L27" s="6">
        <f t="shared" ref="L27" si="11">K27+I27+G27</f>
        <v>171</v>
      </c>
      <c r="M27" s="5">
        <v>1</v>
      </c>
      <c r="N27" s="5">
        <v>1</v>
      </c>
      <c r="O27" s="59">
        <v>20</v>
      </c>
      <c r="P27" s="51" t="s">
        <v>451</v>
      </c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3"/>
    </row>
    <row r="29" spans="1:16" ht="18">
      <c r="A29" s="8" t="s">
        <v>92</v>
      </c>
      <c r="B29" s="128" t="s">
        <v>12</v>
      </c>
      <c r="C29" s="123" t="s">
        <v>1</v>
      </c>
      <c r="D29" s="124" t="s">
        <v>13</v>
      </c>
      <c r="E29" s="123" t="s">
        <v>11</v>
      </c>
      <c r="F29" s="111" t="s">
        <v>2</v>
      </c>
      <c r="G29" s="111"/>
      <c r="H29" s="111" t="s">
        <v>5</v>
      </c>
      <c r="I29" s="111"/>
      <c r="J29" s="111" t="s">
        <v>6</v>
      </c>
      <c r="K29" s="111"/>
      <c r="L29" s="122" t="s">
        <v>7</v>
      </c>
      <c r="M29" s="123" t="s">
        <v>8</v>
      </c>
      <c r="N29" s="124" t="s">
        <v>9</v>
      </c>
      <c r="O29" s="127" t="s">
        <v>10</v>
      </c>
      <c r="P29" s="111" t="s">
        <v>556</v>
      </c>
    </row>
    <row r="30" spans="1:16" ht="14.4" customHeight="1">
      <c r="A30" s="111" t="s">
        <v>0</v>
      </c>
      <c r="B30" s="129"/>
      <c r="C30" s="123"/>
      <c r="D30" s="125"/>
      <c r="E30" s="123"/>
      <c r="F30" s="111"/>
      <c r="G30" s="111"/>
      <c r="H30" s="111"/>
      <c r="I30" s="111"/>
      <c r="J30" s="111"/>
      <c r="K30" s="111"/>
      <c r="L30" s="122"/>
      <c r="M30" s="123"/>
      <c r="N30" s="125"/>
      <c r="O30" s="127"/>
      <c r="P30" s="111"/>
    </row>
    <row r="31" spans="1:16">
      <c r="A31" s="111"/>
      <c r="B31" s="130"/>
      <c r="C31" s="123"/>
      <c r="D31" s="126"/>
      <c r="E31" s="123"/>
      <c r="F31" s="9" t="s">
        <v>3</v>
      </c>
      <c r="G31" s="10" t="s">
        <v>4</v>
      </c>
      <c r="H31" s="9" t="s">
        <v>3</v>
      </c>
      <c r="I31" s="10" t="s">
        <v>4</v>
      </c>
      <c r="J31" s="9" t="s">
        <v>3</v>
      </c>
      <c r="K31" s="10" t="s">
        <v>4</v>
      </c>
      <c r="L31" s="122"/>
      <c r="M31" s="123"/>
      <c r="N31" s="126"/>
      <c r="O31" s="127"/>
      <c r="P31" s="111"/>
    </row>
    <row r="32" spans="1:16" ht="57.6">
      <c r="A32" s="11" t="s">
        <v>430</v>
      </c>
      <c r="B32" s="11" t="s">
        <v>424</v>
      </c>
      <c r="C32" s="11">
        <v>2009</v>
      </c>
      <c r="D32" s="11" t="s">
        <v>14</v>
      </c>
      <c r="E32" s="11" t="s">
        <v>637</v>
      </c>
      <c r="F32" s="11">
        <v>182</v>
      </c>
      <c r="G32" s="12">
        <f t="shared" ref="G32" si="12">F32</f>
        <v>182</v>
      </c>
      <c r="H32" s="11"/>
      <c r="I32" s="12">
        <f t="shared" ref="I32" si="13">H32*0.5</f>
        <v>0</v>
      </c>
      <c r="J32" s="11"/>
      <c r="K32" s="12">
        <f t="shared" ref="K32" si="14">J32*1.5</f>
        <v>0</v>
      </c>
      <c r="L32" s="12">
        <f t="shared" ref="L32" si="15">K32+I32+G32</f>
        <v>182</v>
      </c>
      <c r="M32" s="11">
        <v>1</v>
      </c>
      <c r="N32" s="11">
        <v>1</v>
      </c>
      <c r="O32" s="58">
        <v>20</v>
      </c>
      <c r="P32" s="53" t="s">
        <v>432</v>
      </c>
    </row>
    <row r="33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3"/>
    </row>
    <row r="34" spans="1:16" ht="18">
      <c r="A34" s="2" t="s">
        <v>93</v>
      </c>
      <c r="B34" s="119" t="s">
        <v>12</v>
      </c>
      <c r="C34" s="114" t="s">
        <v>1</v>
      </c>
      <c r="D34" s="115" t="s">
        <v>13</v>
      </c>
      <c r="E34" s="114" t="s">
        <v>11</v>
      </c>
      <c r="F34" s="112" t="s">
        <v>2</v>
      </c>
      <c r="G34" s="112"/>
      <c r="H34" s="112" t="s">
        <v>5</v>
      </c>
      <c r="I34" s="112"/>
      <c r="J34" s="112" t="s">
        <v>6</v>
      </c>
      <c r="K34" s="112"/>
      <c r="L34" s="113" t="s">
        <v>7</v>
      </c>
      <c r="M34" s="114" t="s">
        <v>8</v>
      </c>
      <c r="N34" s="115" t="s">
        <v>9</v>
      </c>
      <c r="O34" s="118" t="s">
        <v>10</v>
      </c>
      <c r="P34" s="112" t="s">
        <v>556</v>
      </c>
    </row>
    <row r="35" spans="1:16" ht="14.4" customHeight="1">
      <c r="A35" s="112" t="s">
        <v>0</v>
      </c>
      <c r="B35" s="120"/>
      <c r="C35" s="114"/>
      <c r="D35" s="116"/>
      <c r="E35" s="114"/>
      <c r="F35" s="112"/>
      <c r="G35" s="112"/>
      <c r="H35" s="112"/>
      <c r="I35" s="112"/>
      <c r="J35" s="112"/>
      <c r="K35" s="112"/>
      <c r="L35" s="113"/>
      <c r="M35" s="114"/>
      <c r="N35" s="116"/>
      <c r="O35" s="118"/>
      <c r="P35" s="112"/>
    </row>
    <row r="36" spans="1:16">
      <c r="A36" s="112"/>
      <c r="B36" s="121"/>
      <c r="C36" s="114"/>
      <c r="D36" s="117"/>
      <c r="E36" s="114"/>
      <c r="F36" s="3" t="s">
        <v>3</v>
      </c>
      <c r="G36" s="4" t="s">
        <v>4</v>
      </c>
      <c r="H36" s="3" t="s">
        <v>3</v>
      </c>
      <c r="I36" s="4" t="s">
        <v>4</v>
      </c>
      <c r="J36" s="3" t="s">
        <v>3</v>
      </c>
      <c r="K36" s="4" t="s">
        <v>4</v>
      </c>
      <c r="L36" s="113"/>
      <c r="M36" s="114"/>
      <c r="N36" s="117"/>
      <c r="O36" s="118"/>
      <c r="P36" s="112"/>
    </row>
    <row r="37" spans="1:16" ht="28.8">
      <c r="A37" s="5" t="s">
        <v>433</v>
      </c>
      <c r="B37" s="5" t="s">
        <v>424</v>
      </c>
      <c r="C37" s="5">
        <v>2009</v>
      </c>
      <c r="D37" s="5" t="s">
        <v>14</v>
      </c>
      <c r="E37" s="5" t="s">
        <v>638</v>
      </c>
      <c r="F37" s="5">
        <v>182</v>
      </c>
      <c r="G37" s="6">
        <f t="shared" ref="G37" si="16">F37</f>
        <v>182</v>
      </c>
      <c r="H37" s="5"/>
      <c r="I37" s="6">
        <f t="shared" ref="I37" si="17">H37*0.5</f>
        <v>0</v>
      </c>
      <c r="J37" s="5"/>
      <c r="K37" s="6">
        <f t="shared" ref="K37" si="18">J37*1.5</f>
        <v>0</v>
      </c>
      <c r="L37" s="6">
        <f t="shared" ref="L37" si="19">K37+I37+G37</f>
        <v>182</v>
      </c>
      <c r="M37" s="5">
        <v>1</v>
      </c>
      <c r="N37" s="5">
        <v>1</v>
      </c>
      <c r="O37" s="59">
        <v>20</v>
      </c>
      <c r="P37" s="51" t="s">
        <v>431</v>
      </c>
    </row>
    <row r="38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3"/>
    </row>
    <row r="39" spans="1:16" ht="18">
      <c r="A39" s="8" t="s">
        <v>94</v>
      </c>
      <c r="B39" s="128" t="s">
        <v>12</v>
      </c>
      <c r="C39" s="123" t="s">
        <v>1</v>
      </c>
      <c r="D39" s="124" t="s">
        <v>13</v>
      </c>
      <c r="E39" s="123" t="s">
        <v>11</v>
      </c>
      <c r="F39" s="111" t="s">
        <v>2</v>
      </c>
      <c r="G39" s="111"/>
      <c r="H39" s="111" t="s">
        <v>5</v>
      </c>
      <c r="I39" s="111"/>
      <c r="J39" s="111" t="s">
        <v>6</v>
      </c>
      <c r="K39" s="111"/>
      <c r="L39" s="122" t="s">
        <v>7</v>
      </c>
      <c r="M39" s="123" t="s">
        <v>8</v>
      </c>
      <c r="N39" s="124" t="s">
        <v>9</v>
      </c>
      <c r="O39" s="127" t="s">
        <v>10</v>
      </c>
      <c r="P39" s="111" t="s">
        <v>556</v>
      </c>
    </row>
    <row r="40" spans="1:16" ht="14.4" customHeight="1">
      <c r="A40" s="111" t="s">
        <v>0</v>
      </c>
      <c r="B40" s="129"/>
      <c r="C40" s="123"/>
      <c r="D40" s="125"/>
      <c r="E40" s="123"/>
      <c r="F40" s="111"/>
      <c r="G40" s="111"/>
      <c r="H40" s="111"/>
      <c r="I40" s="111"/>
      <c r="J40" s="111"/>
      <c r="K40" s="111"/>
      <c r="L40" s="122"/>
      <c r="M40" s="123"/>
      <c r="N40" s="125"/>
      <c r="O40" s="127"/>
      <c r="P40" s="111"/>
    </row>
    <row r="41" spans="1:16">
      <c r="A41" s="111"/>
      <c r="B41" s="130"/>
      <c r="C41" s="123"/>
      <c r="D41" s="126"/>
      <c r="E41" s="123"/>
      <c r="F41" s="9" t="s">
        <v>3</v>
      </c>
      <c r="G41" s="10" t="s">
        <v>4</v>
      </c>
      <c r="H41" s="9" t="s">
        <v>3</v>
      </c>
      <c r="I41" s="10" t="s">
        <v>4</v>
      </c>
      <c r="J41" s="9" t="s">
        <v>3</v>
      </c>
      <c r="K41" s="10" t="s">
        <v>4</v>
      </c>
      <c r="L41" s="122"/>
      <c r="M41" s="123"/>
      <c r="N41" s="126"/>
      <c r="O41" s="127"/>
      <c r="P41" s="111"/>
    </row>
    <row r="42" spans="1:16" ht="28.8">
      <c r="A42" s="11" t="s">
        <v>434</v>
      </c>
      <c r="B42" s="11" t="s">
        <v>424</v>
      </c>
      <c r="C42" s="11">
        <v>2010</v>
      </c>
      <c r="D42" s="11" t="s">
        <v>19</v>
      </c>
      <c r="E42" s="11" t="s">
        <v>617</v>
      </c>
      <c r="F42" s="11">
        <v>120</v>
      </c>
      <c r="G42" s="12">
        <f t="shared" ref="G42:G43" si="20">F42</f>
        <v>120</v>
      </c>
      <c r="H42" s="11"/>
      <c r="I42" s="12">
        <f t="shared" ref="I42:I43" si="21">H42*0.5</f>
        <v>0</v>
      </c>
      <c r="J42" s="11"/>
      <c r="K42" s="12">
        <f t="shared" ref="K42:K43" si="22">J42*1.5</f>
        <v>0</v>
      </c>
      <c r="L42" s="12">
        <f t="shared" ref="L42:L43" si="23">K42+I42+G42</f>
        <v>120</v>
      </c>
      <c r="M42" s="11">
        <v>1</v>
      </c>
      <c r="N42" s="11">
        <v>1</v>
      </c>
      <c r="O42" s="58">
        <v>20</v>
      </c>
      <c r="P42" s="53" t="s">
        <v>435</v>
      </c>
    </row>
    <row r="43" spans="1:16" ht="57.6">
      <c r="A43" s="11" t="s">
        <v>535</v>
      </c>
      <c r="B43" s="11" t="s">
        <v>424</v>
      </c>
      <c r="C43" s="11">
        <v>2009</v>
      </c>
      <c r="D43" s="11" t="s">
        <v>19</v>
      </c>
      <c r="E43" s="11" t="s">
        <v>631</v>
      </c>
      <c r="F43" s="11">
        <v>91</v>
      </c>
      <c r="G43" s="12">
        <f t="shared" si="20"/>
        <v>91</v>
      </c>
      <c r="H43" s="11"/>
      <c r="I43" s="12">
        <f t="shared" si="21"/>
        <v>0</v>
      </c>
      <c r="J43" s="11"/>
      <c r="K43" s="12">
        <f t="shared" si="22"/>
        <v>0</v>
      </c>
      <c r="L43" s="12">
        <f t="shared" si="23"/>
        <v>91</v>
      </c>
      <c r="M43" s="11">
        <v>2</v>
      </c>
      <c r="N43" s="11">
        <v>2</v>
      </c>
      <c r="O43" s="58">
        <v>18</v>
      </c>
      <c r="P43" s="53" t="s">
        <v>536</v>
      </c>
    </row>
    <row r="44" spans="1:16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3"/>
    </row>
    <row r="45" spans="1:16" ht="18">
      <c r="A45" s="2" t="s">
        <v>95</v>
      </c>
      <c r="B45" s="119" t="s">
        <v>12</v>
      </c>
      <c r="C45" s="114" t="s">
        <v>1</v>
      </c>
      <c r="D45" s="115" t="s">
        <v>13</v>
      </c>
      <c r="E45" s="114" t="s">
        <v>11</v>
      </c>
      <c r="F45" s="112" t="s">
        <v>2</v>
      </c>
      <c r="G45" s="112"/>
      <c r="H45" s="112" t="s">
        <v>5</v>
      </c>
      <c r="I45" s="112"/>
      <c r="J45" s="112" t="s">
        <v>6</v>
      </c>
      <c r="K45" s="112"/>
      <c r="L45" s="113" t="s">
        <v>7</v>
      </c>
      <c r="M45" s="114" t="s">
        <v>8</v>
      </c>
      <c r="N45" s="115" t="s">
        <v>9</v>
      </c>
      <c r="O45" s="118" t="s">
        <v>10</v>
      </c>
      <c r="P45" s="112" t="s">
        <v>556</v>
      </c>
    </row>
    <row r="46" spans="1:16" ht="14.4" customHeight="1">
      <c r="A46" s="112" t="s">
        <v>0</v>
      </c>
      <c r="B46" s="120"/>
      <c r="C46" s="114"/>
      <c r="D46" s="116"/>
      <c r="E46" s="114"/>
      <c r="F46" s="112"/>
      <c r="G46" s="112"/>
      <c r="H46" s="112"/>
      <c r="I46" s="112"/>
      <c r="J46" s="112"/>
      <c r="K46" s="112"/>
      <c r="L46" s="113"/>
      <c r="M46" s="114"/>
      <c r="N46" s="116"/>
      <c r="O46" s="118"/>
      <c r="P46" s="112"/>
    </row>
    <row r="47" spans="1:16">
      <c r="A47" s="112"/>
      <c r="B47" s="121"/>
      <c r="C47" s="114"/>
      <c r="D47" s="117"/>
      <c r="E47" s="114"/>
      <c r="F47" s="3" t="s">
        <v>3</v>
      </c>
      <c r="G47" s="4" t="s">
        <v>4</v>
      </c>
      <c r="H47" s="3" t="s">
        <v>3</v>
      </c>
      <c r="I47" s="4" t="s">
        <v>4</v>
      </c>
      <c r="J47" s="3" t="s">
        <v>3</v>
      </c>
      <c r="K47" s="4" t="s">
        <v>4</v>
      </c>
      <c r="L47" s="113"/>
      <c r="M47" s="114"/>
      <c r="N47" s="117"/>
      <c r="O47" s="118"/>
      <c r="P47" s="112"/>
    </row>
    <row r="48" spans="1:16" ht="28.8">
      <c r="A48" s="5" t="s">
        <v>423</v>
      </c>
      <c r="B48" s="5" t="s">
        <v>424</v>
      </c>
      <c r="C48" s="5">
        <v>2009</v>
      </c>
      <c r="D48" s="5" t="s">
        <v>19</v>
      </c>
      <c r="E48" s="5" t="s">
        <v>615</v>
      </c>
      <c r="F48" s="5">
        <v>144</v>
      </c>
      <c r="G48" s="6">
        <f t="shared" ref="G48" si="24">F48</f>
        <v>144</v>
      </c>
      <c r="H48" s="5"/>
      <c r="I48" s="6">
        <f t="shared" ref="I48" si="25">H48*0.5</f>
        <v>0</v>
      </c>
      <c r="J48" s="5"/>
      <c r="K48" s="6">
        <f t="shared" ref="K48" si="26">J48*1.5</f>
        <v>0</v>
      </c>
      <c r="L48" s="6">
        <f t="shared" ref="L48" si="27">K48+I48+G48</f>
        <v>144</v>
      </c>
      <c r="M48" s="5">
        <v>1</v>
      </c>
      <c r="N48" s="5">
        <v>1</v>
      </c>
      <c r="O48" s="59">
        <v>20</v>
      </c>
      <c r="P48" s="51" t="s">
        <v>425</v>
      </c>
    </row>
    <row r="49" spans="1:16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3"/>
    </row>
    <row r="50" spans="1:16" ht="18">
      <c r="A50" s="8" t="s">
        <v>96</v>
      </c>
      <c r="B50" s="128" t="s">
        <v>12</v>
      </c>
      <c r="C50" s="123" t="s">
        <v>1</v>
      </c>
      <c r="D50" s="124" t="s">
        <v>13</v>
      </c>
      <c r="E50" s="123" t="s">
        <v>11</v>
      </c>
      <c r="F50" s="111" t="s">
        <v>2</v>
      </c>
      <c r="G50" s="111"/>
      <c r="H50" s="111" t="s">
        <v>5</v>
      </c>
      <c r="I50" s="111"/>
      <c r="J50" s="111" t="s">
        <v>6</v>
      </c>
      <c r="K50" s="111"/>
      <c r="L50" s="122" t="s">
        <v>7</v>
      </c>
      <c r="M50" s="123" t="s">
        <v>8</v>
      </c>
      <c r="N50" s="124" t="s">
        <v>9</v>
      </c>
      <c r="O50" s="167" t="s">
        <v>10</v>
      </c>
      <c r="P50" s="168" t="s">
        <v>556</v>
      </c>
    </row>
    <row r="51" spans="1:16" ht="14.4" customHeight="1">
      <c r="A51" s="111" t="s">
        <v>0</v>
      </c>
      <c r="B51" s="129"/>
      <c r="C51" s="123"/>
      <c r="D51" s="125"/>
      <c r="E51" s="123"/>
      <c r="F51" s="111"/>
      <c r="G51" s="111"/>
      <c r="H51" s="111"/>
      <c r="I51" s="111"/>
      <c r="J51" s="111"/>
      <c r="K51" s="111"/>
      <c r="L51" s="122"/>
      <c r="M51" s="123"/>
      <c r="N51" s="125"/>
      <c r="O51" s="167"/>
      <c r="P51" s="168"/>
    </row>
    <row r="52" spans="1:16">
      <c r="A52" s="111"/>
      <c r="B52" s="130"/>
      <c r="C52" s="123"/>
      <c r="D52" s="126"/>
      <c r="E52" s="123"/>
      <c r="F52" s="9" t="s">
        <v>3</v>
      </c>
      <c r="G52" s="10" t="s">
        <v>4</v>
      </c>
      <c r="H52" s="9" t="s">
        <v>3</v>
      </c>
      <c r="I52" s="10" t="s">
        <v>4</v>
      </c>
      <c r="J52" s="9" t="s">
        <v>3</v>
      </c>
      <c r="K52" s="10" t="s">
        <v>4</v>
      </c>
      <c r="L52" s="122"/>
      <c r="M52" s="123"/>
      <c r="N52" s="126"/>
      <c r="O52" s="167"/>
      <c r="P52" s="168"/>
    </row>
    <row r="53" spans="1:16" ht="28.8">
      <c r="A53" s="11" t="s">
        <v>426</v>
      </c>
      <c r="B53" s="11" t="s">
        <v>424</v>
      </c>
      <c r="C53" s="11">
        <v>2009</v>
      </c>
      <c r="D53" s="11" t="s">
        <v>19</v>
      </c>
      <c r="E53" s="11" t="s">
        <v>616</v>
      </c>
      <c r="F53" s="11">
        <v>203</v>
      </c>
      <c r="G53" s="12">
        <f t="shared" ref="G53" si="28">F53</f>
        <v>203</v>
      </c>
      <c r="H53" s="11"/>
      <c r="I53" s="12">
        <f t="shared" ref="I53" si="29">H53*0.5</f>
        <v>0</v>
      </c>
      <c r="J53" s="11"/>
      <c r="K53" s="12">
        <f t="shared" ref="K53" si="30">J53*1.5</f>
        <v>0</v>
      </c>
      <c r="L53" s="12">
        <f t="shared" ref="L53" si="31">K53+I53+G53</f>
        <v>203</v>
      </c>
      <c r="M53" s="11">
        <v>1</v>
      </c>
      <c r="N53" s="11">
        <v>1</v>
      </c>
      <c r="O53" s="77">
        <v>20</v>
      </c>
      <c r="P53" s="78" t="s">
        <v>425</v>
      </c>
    </row>
    <row r="54" spans="1:16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3"/>
    </row>
    <row r="56" spans="1:16">
      <c r="A56" s="67" t="s">
        <v>571</v>
      </c>
      <c r="B56" s="67"/>
      <c r="C56" s="67"/>
      <c r="D56" s="67"/>
      <c r="E56" s="67"/>
      <c r="F56" s="67"/>
      <c r="G56" s="67" t="s">
        <v>572</v>
      </c>
      <c r="H56" s="67" t="s">
        <v>572</v>
      </c>
      <c r="I56" s="67"/>
      <c r="J56" s="67"/>
      <c r="K56" s="67"/>
      <c r="L56" s="67"/>
      <c r="M56" s="67"/>
      <c r="N56" s="67"/>
      <c r="O56" s="67"/>
    </row>
  </sheetData>
  <mergeCells count="119">
    <mergeCell ref="P45:P47"/>
    <mergeCell ref="P50:P52"/>
    <mergeCell ref="P14:P16"/>
    <mergeCell ref="P24:P26"/>
    <mergeCell ref="P29:P31"/>
    <mergeCell ref="P34:P36"/>
    <mergeCell ref="P39:P41"/>
    <mergeCell ref="H6:O7"/>
    <mergeCell ref="E7:G7"/>
    <mergeCell ref="E9:G9"/>
    <mergeCell ref="H9:O10"/>
    <mergeCell ref="E10:G10"/>
    <mergeCell ref="E6:G6"/>
    <mergeCell ref="M14:M16"/>
    <mergeCell ref="N14:N16"/>
    <mergeCell ref="O14:O16"/>
    <mergeCell ref="J24:K25"/>
    <mergeCell ref="L24:L26"/>
    <mergeCell ref="M24:M26"/>
    <mergeCell ref="N24:N26"/>
    <mergeCell ref="O24:O26"/>
    <mergeCell ref="M29:M31"/>
    <mergeCell ref="N34:N36"/>
    <mergeCell ref="O34:O36"/>
    <mergeCell ref="E2:G3"/>
    <mergeCell ref="H2:O2"/>
    <mergeCell ref="H3:O3"/>
    <mergeCell ref="E4:G5"/>
    <mergeCell ref="H4:O4"/>
    <mergeCell ref="H5:O5"/>
    <mergeCell ref="E11:G11"/>
    <mergeCell ref="C12:D12"/>
    <mergeCell ref="E12:G12"/>
    <mergeCell ref="B14:B16"/>
    <mergeCell ref="C14:C16"/>
    <mergeCell ref="D14:D16"/>
    <mergeCell ref="E14:E16"/>
    <mergeCell ref="F14:G15"/>
    <mergeCell ref="A15:A16"/>
    <mergeCell ref="H14:I15"/>
    <mergeCell ref="J14:K15"/>
    <mergeCell ref="L14:L16"/>
    <mergeCell ref="A30:A31"/>
    <mergeCell ref="B29:B31"/>
    <mergeCell ref="C29:C31"/>
    <mergeCell ref="D29:D31"/>
    <mergeCell ref="E29:E31"/>
    <mergeCell ref="F29:G30"/>
    <mergeCell ref="H29:I30"/>
    <mergeCell ref="A25:A26"/>
    <mergeCell ref="B24:B26"/>
    <mergeCell ref="C24:C26"/>
    <mergeCell ref="D24:D26"/>
    <mergeCell ref="E24:E26"/>
    <mergeCell ref="F24:G25"/>
    <mergeCell ref="H24:I25"/>
    <mergeCell ref="C34:C36"/>
    <mergeCell ref="D34:D36"/>
    <mergeCell ref="E34:E36"/>
    <mergeCell ref="F34:G35"/>
    <mergeCell ref="H34:I35"/>
    <mergeCell ref="J39:K40"/>
    <mergeCell ref="L39:L41"/>
    <mergeCell ref="N29:N31"/>
    <mergeCell ref="O29:O31"/>
    <mergeCell ref="J29:K30"/>
    <mergeCell ref="L29:L31"/>
    <mergeCell ref="M39:M41"/>
    <mergeCell ref="J34:K35"/>
    <mergeCell ref="L34:L36"/>
    <mergeCell ref="M34:M36"/>
    <mergeCell ref="A40:A41"/>
    <mergeCell ref="B39:B41"/>
    <mergeCell ref="C39:C41"/>
    <mergeCell ref="D39:D41"/>
    <mergeCell ref="E39:E41"/>
    <mergeCell ref="F39:G40"/>
    <mergeCell ref="H39:I40"/>
    <mergeCell ref="A46:A47"/>
    <mergeCell ref="B45:B47"/>
    <mergeCell ref="C45:C47"/>
    <mergeCell ref="D45:D47"/>
    <mergeCell ref="E45:E47"/>
    <mergeCell ref="F45:G46"/>
    <mergeCell ref="H45:I46"/>
    <mergeCell ref="L50:L52"/>
    <mergeCell ref="M50:M52"/>
    <mergeCell ref="J45:K46"/>
    <mergeCell ref="L45:L47"/>
    <mergeCell ref="M45:M47"/>
    <mergeCell ref="N50:N52"/>
    <mergeCell ref="N45:N47"/>
    <mergeCell ref="O45:O47"/>
    <mergeCell ref="N39:N41"/>
    <mergeCell ref="O39:O41"/>
    <mergeCell ref="P19:P21"/>
    <mergeCell ref="A20:A21"/>
    <mergeCell ref="O50:O52"/>
    <mergeCell ref="A51:A52"/>
    <mergeCell ref="B50:B52"/>
    <mergeCell ref="C50:C52"/>
    <mergeCell ref="D50:D52"/>
    <mergeCell ref="E50:E52"/>
    <mergeCell ref="F50:G51"/>
    <mergeCell ref="H50:I51"/>
    <mergeCell ref="B19:B21"/>
    <mergeCell ref="C19:C21"/>
    <mergeCell ref="D19:D21"/>
    <mergeCell ref="E19:E21"/>
    <mergeCell ref="F19:G20"/>
    <mergeCell ref="H19:I20"/>
    <mergeCell ref="J19:K20"/>
    <mergeCell ref="L19:L21"/>
    <mergeCell ref="M19:M21"/>
    <mergeCell ref="N19:N21"/>
    <mergeCell ref="O19:O21"/>
    <mergeCell ref="A35:A36"/>
    <mergeCell ref="B34:B36"/>
    <mergeCell ref="J50:K5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P58"/>
  <sheetViews>
    <sheetView workbookViewId="0">
      <selection activeCell="H9" sqref="H9:O10"/>
    </sheetView>
  </sheetViews>
  <sheetFormatPr defaultRowHeight="14.4"/>
  <cols>
    <col min="1" max="1" width="50.21875" customWidth="1"/>
    <col min="8" max="11" width="0" hidden="1" customWidth="1"/>
    <col min="13" max="13" width="13.5546875" customWidth="1"/>
    <col min="14" max="14" width="13.44140625" customWidth="1"/>
    <col min="15" max="15" width="23.44140625" customWidth="1"/>
    <col min="16" max="16" width="13.10937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2" t="s">
        <v>97</v>
      </c>
      <c r="B14" s="119" t="s">
        <v>12</v>
      </c>
      <c r="C14" s="114" t="s">
        <v>1</v>
      </c>
      <c r="D14" s="115" t="s">
        <v>13</v>
      </c>
      <c r="E14" s="114" t="s">
        <v>11</v>
      </c>
      <c r="F14" s="112" t="s">
        <v>2</v>
      </c>
      <c r="G14" s="112"/>
      <c r="H14" s="112" t="s">
        <v>5</v>
      </c>
      <c r="I14" s="112"/>
      <c r="J14" s="112" t="s">
        <v>6</v>
      </c>
      <c r="K14" s="112"/>
      <c r="L14" s="113" t="s">
        <v>7</v>
      </c>
      <c r="M14" s="114" t="s">
        <v>8</v>
      </c>
      <c r="N14" s="115" t="s">
        <v>9</v>
      </c>
      <c r="O14" s="118" t="s">
        <v>10</v>
      </c>
      <c r="P14" s="112" t="s">
        <v>556</v>
      </c>
    </row>
    <row r="15" spans="1:16" ht="14.4" customHeight="1">
      <c r="A15" s="112" t="s">
        <v>0</v>
      </c>
      <c r="B15" s="120"/>
      <c r="C15" s="114"/>
      <c r="D15" s="116"/>
      <c r="E15" s="114"/>
      <c r="F15" s="112"/>
      <c r="G15" s="112"/>
      <c r="H15" s="112"/>
      <c r="I15" s="112"/>
      <c r="J15" s="112"/>
      <c r="K15" s="112"/>
      <c r="L15" s="113"/>
      <c r="M15" s="114"/>
      <c r="N15" s="116"/>
      <c r="O15" s="118"/>
      <c r="P15" s="112"/>
    </row>
    <row r="16" spans="1:16">
      <c r="A16" s="112"/>
      <c r="B16" s="121"/>
      <c r="C16" s="114"/>
      <c r="D16" s="117"/>
      <c r="E16" s="114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113"/>
      <c r="M16" s="114"/>
      <c r="N16" s="117"/>
      <c r="O16" s="118"/>
      <c r="P16" s="112"/>
    </row>
    <row r="17" spans="1:16" ht="28.8">
      <c r="A17" s="5" t="s">
        <v>436</v>
      </c>
      <c r="B17" s="5" t="s">
        <v>424</v>
      </c>
      <c r="C17" s="5">
        <v>2008</v>
      </c>
      <c r="D17" s="5" t="s">
        <v>21</v>
      </c>
      <c r="E17" s="5" t="s">
        <v>649</v>
      </c>
      <c r="F17" s="5">
        <v>72</v>
      </c>
      <c r="G17" s="6">
        <f t="shared" ref="G17" si="0">F17</f>
        <v>72</v>
      </c>
      <c r="H17" s="5"/>
      <c r="I17" s="6">
        <f t="shared" ref="I17" si="1">H17*0.5</f>
        <v>0</v>
      </c>
      <c r="J17" s="5">
        <v>0</v>
      </c>
      <c r="K17" s="6">
        <f t="shared" ref="K17" si="2">J17*1.5</f>
        <v>0</v>
      </c>
      <c r="L17" s="6">
        <f t="shared" ref="L17" si="3">K17+I17+G17</f>
        <v>72</v>
      </c>
      <c r="M17" s="5">
        <v>1</v>
      </c>
      <c r="N17" s="5">
        <v>1</v>
      </c>
      <c r="O17" s="59">
        <v>20</v>
      </c>
      <c r="P17" s="51" t="s">
        <v>435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">
      <c r="A19" s="2" t="s">
        <v>98</v>
      </c>
      <c r="B19" s="119" t="s">
        <v>12</v>
      </c>
      <c r="C19" s="114" t="s">
        <v>1</v>
      </c>
      <c r="D19" s="115" t="s">
        <v>13</v>
      </c>
      <c r="E19" s="114" t="s">
        <v>11</v>
      </c>
      <c r="F19" s="112" t="s">
        <v>2</v>
      </c>
      <c r="G19" s="112"/>
      <c r="H19" s="112" t="s">
        <v>5</v>
      </c>
      <c r="I19" s="112"/>
      <c r="J19" s="112" t="s">
        <v>6</v>
      </c>
      <c r="K19" s="112"/>
      <c r="L19" s="113" t="s">
        <v>7</v>
      </c>
      <c r="M19" s="114" t="s">
        <v>8</v>
      </c>
      <c r="N19" s="115" t="s">
        <v>9</v>
      </c>
      <c r="O19" s="118" t="s">
        <v>10</v>
      </c>
      <c r="P19" s="112" t="s">
        <v>556</v>
      </c>
    </row>
    <row r="20" spans="1:16" ht="14.4" customHeight="1">
      <c r="A20" s="112" t="s">
        <v>0</v>
      </c>
      <c r="B20" s="120"/>
      <c r="C20" s="114"/>
      <c r="D20" s="116"/>
      <c r="E20" s="114"/>
      <c r="F20" s="112"/>
      <c r="G20" s="112"/>
      <c r="H20" s="112"/>
      <c r="I20" s="112"/>
      <c r="J20" s="112"/>
      <c r="K20" s="112"/>
      <c r="L20" s="113"/>
      <c r="M20" s="114"/>
      <c r="N20" s="116"/>
      <c r="O20" s="118"/>
      <c r="P20" s="112"/>
    </row>
    <row r="21" spans="1:16">
      <c r="A21" s="112"/>
      <c r="B21" s="121"/>
      <c r="C21" s="114"/>
      <c r="D21" s="117"/>
      <c r="E21" s="114"/>
      <c r="F21" s="3" t="s">
        <v>3</v>
      </c>
      <c r="G21" s="4" t="s">
        <v>4</v>
      </c>
      <c r="H21" s="3" t="s">
        <v>3</v>
      </c>
      <c r="I21" s="4" t="s">
        <v>4</v>
      </c>
      <c r="J21" s="3" t="s">
        <v>3</v>
      </c>
      <c r="K21" s="4" t="s">
        <v>4</v>
      </c>
      <c r="L21" s="113"/>
      <c r="M21" s="114"/>
      <c r="N21" s="117"/>
      <c r="O21" s="118"/>
      <c r="P21" s="112"/>
    </row>
    <row r="22" spans="1:16" ht="57.6">
      <c r="A22" s="5" t="s">
        <v>452</v>
      </c>
      <c r="B22" s="5" t="s">
        <v>424</v>
      </c>
      <c r="C22" s="5">
        <v>2007</v>
      </c>
      <c r="D22" s="5" t="s">
        <v>21</v>
      </c>
      <c r="E22" s="5" t="s">
        <v>652</v>
      </c>
      <c r="F22" s="5">
        <v>121</v>
      </c>
      <c r="G22" s="6">
        <f t="shared" ref="G22" si="4">F22</f>
        <v>121</v>
      </c>
      <c r="H22" s="5"/>
      <c r="I22" s="6">
        <f t="shared" ref="I22" si="5">H22*0.5</f>
        <v>0</v>
      </c>
      <c r="J22" s="5"/>
      <c r="K22" s="6">
        <f t="shared" ref="K22" si="6">J22*1.5</f>
        <v>0</v>
      </c>
      <c r="L22" s="6">
        <f t="shared" ref="L22" si="7">K22+I22+G22</f>
        <v>121</v>
      </c>
      <c r="M22" s="5">
        <v>1</v>
      </c>
      <c r="N22" s="5">
        <v>1</v>
      </c>
      <c r="O22" s="59">
        <v>20</v>
      </c>
      <c r="P22" s="51" t="s">
        <v>451</v>
      </c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"/>
    </row>
    <row r="24" spans="1:16" ht="18">
      <c r="A24" s="8" t="s">
        <v>99</v>
      </c>
      <c r="B24" s="128" t="s">
        <v>12</v>
      </c>
      <c r="C24" s="123" t="s">
        <v>1</v>
      </c>
      <c r="D24" s="124" t="s">
        <v>13</v>
      </c>
      <c r="E24" s="123" t="s">
        <v>11</v>
      </c>
      <c r="F24" s="111" t="s">
        <v>2</v>
      </c>
      <c r="G24" s="111"/>
      <c r="H24" s="111" t="s">
        <v>5</v>
      </c>
      <c r="I24" s="111"/>
      <c r="J24" s="111" t="s">
        <v>6</v>
      </c>
      <c r="K24" s="111"/>
      <c r="L24" s="122" t="s">
        <v>7</v>
      </c>
      <c r="M24" s="123" t="s">
        <v>8</v>
      </c>
      <c r="N24" s="124" t="s">
        <v>9</v>
      </c>
      <c r="O24" s="127" t="s">
        <v>10</v>
      </c>
      <c r="P24" s="111" t="s">
        <v>556</v>
      </c>
    </row>
    <row r="25" spans="1:16" ht="14.4" customHeight="1">
      <c r="A25" s="111" t="s">
        <v>0</v>
      </c>
      <c r="B25" s="129"/>
      <c r="C25" s="123"/>
      <c r="D25" s="125"/>
      <c r="E25" s="123"/>
      <c r="F25" s="111"/>
      <c r="G25" s="111"/>
      <c r="H25" s="111"/>
      <c r="I25" s="111"/>
      <c r="J25" s="111"/>
      <c r="K25" s="111"/>
      <c r="L25" s="122"/>
      <c r="M25" s="123"/>
      <c r="N25" s="125"/>
      <c r="O25" s="127"/>
      <c r="P25" s="111"/>
    </row>
    <row r="26" spans="1:16">
      <c r="A26" s="111"/>
      <c r="B26" s="130"/>
      <c r="C26" s="123"/>
      <c r="D26" s="126"/>
      <c r="E26" s="123"/>
      <c r="F26" s="9" t="s">
        <v>3</v>
      </c>
      <c r="G26" s="10" t="s">
        <v>4</v>
      </c>
      <c r="H26" s="9" t="s">
        <v>3</v>
      </c>
      <c r="I26" s="10" t="s">
        <v>4</v>
      </c>
      <c r="J26" s="9" t="s">
        <v>3</v>
      </c>
      <c r="K26" s="10" t="s">
        <v>4</v>
      </c>
      <c r="L26" s="122"/>
      <c r="M26" s="123"/>
      <c r="N26" s="126"/>
      <c r="O26" s="127"/>
      <c r="P26" s="111"/>
    </row>
    <row r="27" spans="1:16" ht="57.6">
      <c r="A27" s="11" t="s">
        <v>443</v>
      </c>
      <c r="B27" s="11" t="s">
        <v>424</v>
      </c>
      <c r="C27" s="11">
        <v>2008</v>
      </c>
      <c r="D27" s="11" t="s">
        <v>21</v>
      </c>
      <c r="E27" s="11" t="s">
        <v>654</v>
      </c>
      <c r="F27" s="11">
        <v>126</v>
      </c>
      <c r="G27" s="12">
        <f t="shared" ref="G27" si="8">F27</f>
        <v>126</v>
      </c>
      <c r="H27" s="11"/>
      <c r="I27" s="12">
        <f t="shared" ref="I27" si="9">H27*0.5</f>
        <v>0</v>
      </c>
      <c r="J27" s="11"/>
      <c r="K27" s="12">
        <f t="shared" ref="K27" si="10">J27*1.5</f>
        <v>0</v>
      </c>
      <c r="L27" s="12">
        <f t="shared" ref="L27" si="11">K27+I27+G27</f>
        <v>126</v>
      </c>
      <c r="M27" s="11">
        <v>1</v>
      </c>
      <c r="N27" s="11">
        <v>1</v>
      </c>
      <c r="O27" s="58">
        <v>20</v>
      </c>
      <c r="P27" s="53" t="s">
        <v>444</v>
      </c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"/>
    </row>
    <row r="29" spans="1:16" ht="18">
      <c r="A29" s="2" t="s">
        <v>100</v>
      </c>
      <c r="B29" s="119" t="s">
        <v>12</v>
      </c>
      <c r="C29" s="114" t="s">
        <v>1</v>
      </c>
      <c r="D29" s="115" t="s">
        <v>13</v>
      </c>
      <c r="E29" s="114" t="s">
        <v>11</v>
      </c>
      <c r="F29" s="112" t="s">
        <v>2</v>
      </c>
      <c r="G29" s="112"/>
      <c r="H29" s="112" t="s">
        <v>5</v>
      </c>
      <c r="I29" s="112"/>
      <c r="J29" s="112" t="s">
        <v>6</v>
      </c>
      <c r="K29" s="112"/>
      <c r="L29" s="113" t="s">
        <v>7</v>
      </c>
      <c r="M29" s="114" t="s">
        <v>8</v>
      </c>
      <c r="N29" s="115" t="s">
        <v>9</v>
      </c>
      <c r="O29" s="118" t="s">
        <v>10</v>
      </c>
      <c r="P29" s="112" t="s">
        <v>556</v>
      </c>
    </row>
    <row r="30" spans="1:16" ht="14.4" customHeight="1">
      <c r="A30" s="112" t="s">
        <v>0</v>
      </c>
      <c r="B30" s="120"/>
      <c r="C30" s="114"/>
      <c r="D30" s="116"/>
      <c r="E30" s="114"/>
      <c r="F30" s="112"/>
      <c r="G30" s="112"/>
      <c r="H30" s="112"/>
      <c r="I30" s="112"/>
      <c r="J30" s="112"/>
      <c r="K30" s="112"/>
      <c r="L30" s="113"/>
      <c r="M30" s="114"/>
      <c r="N30" s="116"/>
      <c r="O30" s="118"/>
      <c r="P30" s="112"/>
    </row>
    <row r="31" spans="1:16">
      <c r="A31" s="112"/>
      <c r="B31" s="121"/>
      <c r="C31" s="114"/>
      <c r="D31" s="117"/>
      <c r="E31" s="114"/>
      <c r="F31" s="3" t="s">
        <v>3</v>
      </c>
      <c r="G31" s="4" t="s">
        <v>4</v>
      </c>
      <c r="H31" s="3" t="s">
        <v>3</v>
      </c>
      <c r="I31" s="4" t="s">
        <v>4</v>
      </c>
      <c r="J31" s="3" t="s">
        <v>3</v>
      </c>
      <c r="K31" s="4" t="s">
        <v>4</v>
      </c>
      <c r="L31" s="113"/>
      <c r="M31" s="114"/>
      <c r="N31" s="117"/>
      <c r="O31" s="118"/>
      <c r="P31" s="112"/>
    </row>
    <row r="32" spans="1:16" ht="57.6">
      <c r="A32" s="5" t="s">
        <v>448</v>
      </c>
      <c r="B32" s="5" t="s">
        <v>424</v>
      </c>
      <c r="C32" s="5">
        <v>2007</v>
      </c>
      <c r="D32" s="5" t="s">
        <v>21</v>
      </c>
      <c r="E32" s="5" t="s">
        <v>653</v>
      </c>
      <c r="F32" s="5">
        <v>140</v>
      </c>
      <c r="G32" s="6">
        <f t="shared" ref="G32" si="12">F32</f>
        <v>140</v>
      </c>
      <c r="H32" s="5"/>
      <c r="I32" s="6">
        <f t="shared" ref="I32" si="13">H32*0.5</f>
        <v>0</v>
      </c>
      <c r="J32" s="5"/>
      <c r="K32" s="6">
        <f t="shared" ref="K32" si="14">J32*1.5</f>
        <v>0</v>
      </c>
      <c r="L32" s="6">
        <f t="shared" ref="L32" si="15">K32+I32+G32</f>
        <v>140</v>
      </c>
      <c r="M32" s="5">
        <v>1</v>
      </c>
      <c r="N32" s="5">
        <v>1</v>
      </c>
      <c r="O32" s="59">
        <v>20</v>
      </c>
      <c r="P32" s="51" t="s">
        <v>449</v>
      </c>
    </row>
    <row r="33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"/>
    </row>
    <row r="34" spans="1:16" ht="18">
      <c r="A34" s="8" t="s">
        <v>101</v>
      </c>
      <c r="B34" s="128" t="s">
        <v>12</v>
      </c>
      <c r="C34" s="123" t="s">
        <v>1</v>
      </c>
      <c r="D34" s="124" t="s">
        <v>13</v>
      </c>
      <c r="E34" s="123" t="s">
        <v>11</v>
      </c>
      <c r="F34" s="111" t="s">
        <v>2</v>
      </c>
      <c r="G34" s="111"/>
      <c r="H34" s="111" t="s">
        <v>5</v>
      </c>
      <c r="I34" s="111"/>
      <c r="J34" s="111" t="s">
        <v>6</v>
      </c>
      <c r="K34" s="111"/>
      <c r="L34" s="122" t="s">
        <v>7</v>
      </c>
      <c r="M34" s="123" t="s">
        <v>8</v>
      </c>
      <c r="N34" s="124" t="s">
        <v>9</v>
      </c>
      <c r="O34" s="127" t="s">
        <v>10</v>
      </c>
      <c r="P34" s="111" t="s">
        <v>556</v>
      </c>
    </row>
    <row r="35" spans="1:16" ht="14.4" customHeight="1">
      <c r="A35" s="111" t="s">
        <v>0</v>
      </c>
      <c r="B35" s="129"/>
      <c r="C35" s="123"/>
      <c r="D35" s="125"/>
      <c r="E35" s="123"/>
      <c r="F35" s="111"/>
      <c r="G35" s="111"/>
      <c r="H35" s="111"/>
      <c r="I35" s="111"/>
      <c r="J35" s="111"/>
      <c r="K35" s="111"/>
      <c r="L35" s="122"/>
      <c r="M35" s="123"/>
      <c r="N35" s="125"/>
      <c r="O35" s="127"/>
      <c r="P35" s="111"/>
    </row>
    <row r="36" spans="1:16">
      <c r="A36" s="111"/>
      <c r="B36" s="130"/>
      <c r="C36" s="123"/>
      <c r="D36" s="126"/>
      <c r="E36" s="123"/>
      <c r="F36" s="9" t="s">
        <v>3</v>
      </c>
      <c r="G36" s="10" t="s">
        <v>4</v>
      </c>
      <c r="H36" s="9" t="s">
        <v>3</v>
      </c>
      <c r="I36" s="10" t="s">
        <v>4</v>
      </c>
      <c r="J36" s="9" t="s">
        <v>3</v>
      </c>
      <c r="K36" s="10" t="s">
        <v>4</v>
      </c>
      <c r="L36" s="122"/>
      <c r="M36" s="123"/>
      <c r="N36" s="126"/>
      <c r="O36" s="127"/>
      <c r="P36" s="111"/>
    </row>
    <row r="37" spans="1:16" ht="28.8">
      <c r="A37" s="11" t="s">
        <v>437</v>
      </c>
      <c r="B37" s="11" t="s">
        <v>424</v>
      </c>
      <c r="C37" s="11">
        <v>2008</v>
      </c>
      <c r="D37" s="11" t="s">
        <v>21</v>
      </c>
      <c r="E37" s="11" t="s">
        <v>655</v>
      </c>
      <c r="F37" s="11">
        <v>108</v>
      </c>
      <c r="G37" s="12">
        <f t="shared" ref="G37" si="16">F37</f>
        <v>108</v>
      </c>
      <c r="H37" s="11"/>
      <c r="I37" s="12">
        <f t="shared" ref="I37" si="17">H37*0.5</f>
        <v>0</v>
      </c>
      <c r="J37" s="11"/>
      <c r="K37" s="12">
        <f t="shared" ref="K37" si="18">J37*1.5</f>
        <v>0</v>
      </c>
      <c r="L37" s="12">
        <f t="shared" ref="L37" si="19">K37+I37+G37</f>
        <v>108</v>
      </c>
      <c r="M37" s="11">
        <v>1</v>
      </c>
      <c r="N37" s="11">
        <v>1</v>
      </c>
      <c r="O37" s="58">
        <v>20</v>
      </c>
      <c r="P37" s="53" t="s">
        <v>435</v>
      </c>
    </row>
    <row r="38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1"/>
    </row>
    <row r="39" spans="1:16" ht="18">
      <c r="A39" s="2" t="s">
        <v>102</v>
      </c>
      <c r="B39" s="119" t="s">
        <v>12</v>
      </c>
      <c r="C39" s="114" t="s">
        <v>1</v>
      </c>
      <c r="D39" s="115" t="s">
        <v>13</v>
      </c>
      <c r="E39" s="114" t="s">
        <v>11</v>
      </c>
      <c r="F39" s="112" t="s">
        <v>2</v>
      </c>
      <c r="G39" s="112"/>
      <c r="H39" s="112" t="s">
        <v>5</v>
      </c>
      <c r="I39" s="112"/>
      <c r="J39" s="112" t="s">
        <v>6</v>
      </c>
      <c r="K39" s="112"/>
      <c r="L39" s="113" t="s">
        <v>7</v>
      </c>
      <c r="M39" s="114" t="s">
        <v>8</v>
      </c>
      <c r="N39" s="115" t="s">
        <v>9</v>
      </c>
      <c r="O39" s="118" t="s">
        <v>10</v>
      </c>
      <c r="P39" s="112" t="s">
        <v>556</v>
      </c>
    </row>
    <row r="40" spans="1:16" ht="14.4" customHeight="1">
      <c r="A40" s="112" t="s">
        <v>0</v>
      </c>
      <c r="B40" s="120"/>
      <c r="C40" s="114"/>
      <c r="D40" s="116"/>
      <c r="E40" s="114"/>
      <c r="F40" s="112"/>
      <c r="G40" s="112"/>
      <c r="H40" s="112"/>
      <c r="I40" s="112"/>
      <c r="J40" s="112"/>
      <c r="K40" s="112"/>
      <c r="L40" s="113"/>
      <c r="M40" s="114"/>
      <c r="N40" s="116"/>
      <c r="O40" s="118"/>
      <c r="P40" s="112"/>
    </row>
    <row r="41" spans="1:16">
      <c r="A41" s="112"/>
      <c r="B41" s="121"/>
      <c r="C41" s="114"/>
      <c r="D41" s="117"/>
      <c r="E41" s="114"/>
      <c r="F41" s="3" t="s">
        <v>3</v>
      </c>
      <c r="G41" s="4" t="s">
        <v>4</v>
      </c>
      <c r="H41" s="3" t="s">
        <v>3</v>
      </c>
      <c r="I41" s="4" t="s">
        <v>4</v>
      </c>
      <c r="J41" s="3" t="s">
        <v>3</v>
      </c>
      <c r="K41" s="4" t="s">
        <v>4</v>
      </c>
      <c r="L41" s="113"/>
      <c r="M41" s="114"/>
      <c r="N41" s="117"/>
      <c r="O41" s="118"/>
      <c r="P41" s="112"/>
    </row>
    <row r="42" spans="1:16">
      <c r="A42" s="5" t="s">
        <v>403</v>
      </c>
      <c r="B42" s="5" t="s">
        <v>397</v>
      </c>
      <c r="C42" s="5">
        <v>2007</v>
      </c>
      <c r="D42" s="5" t="s">
        <v>14</v>
      </c>
      <c r="E42" s="5" t="s">
        <v>594</v>
      </c>
      <c r="F42" s="5">
        <v>50</v>
      </c>
      <c r="G42" s="6">
        <f t="shared" ref="G42:G43" si="20">F42</f>
        <v>50</v>
      </c>
      <c r="H42" s="5"/>
      <c r="I42" s="6">
        <f t="shared" ref="I42:I43" si="21">H42*0.5</f>
        <v>0</v>
      </c>
      <c r="J42" s="5"/>
      <c r="K42" s="6">
        <f t="shared" ref="K42:K43" si="22">J42*1.5</f>
        <v>0</v>
      </c>
      <c r="L42" s="6">
        <f t="shared" ref="L42:L43" si="23">K42+I42+G42</f>
        <v>50</v>
      </c>
      <c r="M42" s="5">
        <v>3</v>
      </c>
      <c r="N42" s="5">
        <v>3</v>
      </c>
      <c r="O42" s="59">
        <v>16</v>
      </c>
      <c r="P42" s="5"/>
    </row>
    <row r="43" spans="1:16" ht="28.8">
      <c r="A43" s="5" t="s">
        <v>438</v>
      </c>
      <c r="B43" s="5" t="s">
        <v>424</v>
      </c>
      <c r="C43" s="5">
        <v>2008</v>
      </c>
      <c r="D43" s="5" t="s">
        <v>14</v>
      </c>
      <c r="E43" s="5" t="s">
        <v>618</v>
      </c>
      <c r="F43" s="5">
        <v>99</v>
      </c>
      <c r="G43" s="6">
        <f t="shared" si="20"/>
        <v>99</v>
      </c>
      <c r="H43" s="5"/>
      <c r="I43" s="6">
        <f t="shared" si="21"/>
        <v>0</v>
      </c>
      <c r="J43" s="5"/>
      <c r="K43" s="6">
        <f t="shared" si="22"/>
        <v>0</v>
      </c>
      <c r="L43" s="6">
        <f t="shared" si="23"/>
        <v>99</v>
      </c>
      <c r="M43" s="5">
        <v>2</v>
      </c>
      <c r="N43" s="5">
        <v>2</v>
      </c>
      <c r="O43" s="59">
        <v>18</v>
      </c>
      <c r="P43" s="51" t="s">
        <v>435</v>
      </c>
    </row>
    <row r="44" spans="1:16" ht="28.8">
      <c r="A44" s="5" t="s">
        <v>468</v>
      </c>
      <c r="B44" s="5" t="s">
        <v>424</v>
      </c>
      <c r="C44" s="5">
        <v>2008</v>
      </c>
      <c r="D44" s="5" t="s">
        <v>14</v>
      </c>
      <c r="E44" s="5" t="s">
        <v>623</v>
      </c>
      <c r="F44" s="5">
        <v>114</v>
      </c>
      <c r="G44" s="6">
        <f t="shared" ref="G44" si="24">F44</f>
        <v>114</v>
      </c>
      <c r="H44" s="5"/>
      <c r="I44" s="6">
        <f t="shared" ref="I44" si="25">H44*0.5</f>
        <v>0</v>
      </c>
      <c r="J44" s="5"/>
      <c r="K44" s="6">
        <f t="shared" ref="K44" si="26">J44*1.5</f>
        <v>0</v>
      </c>
      <c r="L44" s="6">
        <f t="shared" ref="L44" si="27">K44+I44+G44</f>
        <v>114</v>
      </c>
      <c r="M44" s="5">
        <v>1</v>
      </c>
      <c r="N44" s="5">
        <v>1</v>
      </c>
      <c r="O44" s="59">
        <v>20</v>
      </c>
      <c r="P44" s="51" t="s">
        <v>469</v>
      </c>
    </row>
    <row r="45" spans="1:1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1"/>
    </row>
    <row r="46" spans="1:16" ht="18">
      <c r="A46" s="8" t="s">
        <v>103</v>
      </c>
      <c r="B46" s="128" t="s">
        <v>12</v>
      </c>
      <c r="C46" s="123" t="s">
        <v>1</v>
      </c>
      <c r="D46" s="124" t="s">
        <v>13</v>
      </c>
      <c r="E46" s="123" t="s">
        <v>11</v>
      </c>
      <c r="F46" s="111" t="s">
        <v>2</v>
      </c>
      <c r="G46" s="111"/>
      <c r="H46" s="111" t="s">
        <v>5</v>
      </c>
      <c r="I46" s="111"/>
      <c r="J46" s="111" t="s">
        <v>6</v>
      </c>
      <c r="K46" s="111"/>
      <c r="L46" s="122" t="s">
        <v>7</v>
      </c>
      <c r="M46" s="123" t="s">
        <v>8</v>
      </c>
      <c r="N46" s="124" t="s">
        <v>9</v>
      </c>
      <c r="O46" s="127" t="s">
        <v>10</v>
      </c>
      <c r="P46" s="111" t="s">
        <v>556</v>
      </c>
    </row>
    <row r="47" spans="1:16" ht="14.4" customHeight="1">
      <c r="A47" s="111" t="s">
        <v>0</v>
      </c>
      <c r="B47" s="129"/>
      <c r="C47" s="123"/>
      <c r="D47" s="125"/>
      <c r="E47" s="123"/>
      <c r="F47" s="111"/>
      <c r="G47" s="111"/>
      <c r="H47" s="111"/>
      <c r="I47" s="111"/>
      <c r="J47" s="111"/>
      <c r="K47" s="111"/>
      <c r="L47" s="122"/>
      <c r="M47" s="123"/>
      <c r="N47" s="125"/>
      <c r="O47" s="127"/>
      <c r="P47" s="111"/>
    </row>
    <row r="48" spans="1:16">
      <c r="A48" s="111"/>
      <c r="B48" s="130"/>
      <c r="C48" s="123"/>
      <c r="D48" s="126"/>
      <c r="E48" s="123"/>
      <c r="F48" s="9" t="s">
        <v>3</v>
      </c>
      <c r="G48" s="10" t="s">
        <v>4</v>
      </c>
      <c r="H48" s="9" t="s">
        <v>3</v>
      </c>
      <c r="I48" s="10" t="s">
        <v>4</v>
      </c>
      <c r="J48" s="9" t="s">
        <v>3</v>
      </c>
      <c r="K48" s="10" t="s">
        <v>4</v>
      </c>
      <c r="L48" s="122"/>
      <c r="M48" s="123"/>
      <c r="N48" s="126"/>
      <c r="O48" s="127"/>
      <c r="P48" s="111"/>
    </row>
    <row r="49" spans="1:16" ht="57.6">
      <c r="A49" s="11" t="s">
        <v>445</v>
      </c>
      <c r="B49" s="11" t="s">
        <v>424</v>
      </c>
      <c r="C49" s="11">
        <v>2010</v>
      </c>
      <c r="D49" s="11" t="s">
        <v>14</v>
      </c>
      <c r="E49" s="11" t="s">
        <v>620</v>
      </c>
      <c r="F49" s="11">
        <v>70</v>
      </c>
      <c r="G49" s="12">
        <f t="shared" ref="G49:G50" si="28">F49</f>
        <v>70</v>
      </c>
      <c r="H49" s="11"/>
      <c r="I49" s="12">
        <f t="shared" ref="I49:I50" si="29">H49*0.5</f>
        <v>0</v>
      </c>
      <c r="J49" s="11"/>
      <c r="K49" s="12">
        <f t="shared" ref="K49:K50" si="30">J49*1.5</f>
        <v>0</v>
      </c>
      <c r="L49" s="12">
        <f t="shared" ref="L49:L50" si="31">K49+I49+G49</f>
        <v>70</v>
      </c>
      <c r="M49" s="11">
        <v>2</v>
      </c>
      <c r="N49" s="11">
        <v>2</v>
      </c>
      <c r="O49" s="58">
        <v>18</v>
      </c>
      <c r="P49" s="53" t="s">
        <v>446</v>
      </c>
    </row>
    <row r="50" spans="1:16" ht="57.6">
      <c r="A50" s="11" t="s">
        <v>464</v>
      </c>
      <c r="B50" s="11" t="s">
        <v>424</v>
      </c>
      <c r="C50" s="11">
        <v>2009</v>
      </c>
      <c r="D50" s="11" t="s">
        <v>14</v>
      </c>
      <c r="E50" s="11" t="s">
        <v>622</v>
      </c>
      <c r="F50" s="11">
        <v>95</v>
      </c>
      <c r="G50" s="12">
        <f t="shared" si="28"/>
        <v>95</v>
      </c>
      <c r="H50" s="11"/>
      <c r="I50" s="12">
        <f t="shared" si="29"/>
        <v>0</v>
      </c>
      <c r="J50" s="11"/>
      <c r="K50" s="12">
        <f t="shared" si="30"/>
        <v>0</v>
      </c>
      <c r="L50" s="12">
        <f t="shared" si="31"/>
        <v>95</v>
      </c>
      <c r="M50" s="11">
        <v>1</v>
      </c>
      <c r="N50" s="11">
        <v>1</v>
      </c>
      <c r="O50" s="58">
        <v>20</v>
      </c>
      <c r="P50" s="53" t="s">
        <v>465</v>
      </c>
    </row>
    <row r="51" spans="1:16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1"/>
    </row>
    <row r="52" spans="1:16" ht="18">
      <c r="A52" s="2" t="s">
        <v>104</v>
      </c>
      <c r="B52" s="119" t="s">
        <v>12</v>
      </c>
      <c r="C52" s="114" t="s">
        <v>1</v>
      </c>
      <c r="D52" s="115" t="s">
        <v>13</v>
      </c>
      <c r="E52" s="114" t="s">
        <v>11</v>
      </c>
      <c r="F52" s="112" t="s">
        <v>2</v>
      </c>
      <c r="G52" s="112"/>
      <c r="H52" s="112" t="s">
        <v>5</v>
      </c>
      <c r="I52" s="112"/>
      <c r="J52" s="112" t="s">
        <v>6</v>
      </c>
      <c r="K52" s="112"/>
      <c r="L52" s="113" t="s">
        <v>7</v>
      </c>
      <c r="M52" s="114" t="s">
        <v>8</v>
      </c>
      <c r="N52" s="115" t="s">
        <v>9</v>
      </c>
      <c r="O52" s="118" t="s">
        <v>10</v>
      </c>
      <c r="P52" s="112" t="s">
        <v>556</v>
      </c>
    </row>
    <row r="53" spans="1:16" ht="14.4" customHeight="1">
      <c r="A53" s="112" t="s">
        <v>0</v>
      </c>
      <c r="B53" s="120"/>
      <c r="C53" s="114"/>
      <c r="D53" s="116"/>
      <c r="E53" s="114"/>
      <c r="F53" s="112"/>
      <c r="G53" s="112"/>
      <c r="H53" s="112"/>
      <c r="I53" s="112"/>
      <c r="J53" s="112"/>
      <c r="K53" s="112"/>
      <c r="L53" s="113"/>
      <c r="M53" s="114"/>
      <c r="N53" s="116"/>
      <c r="O53" s="118"/>
      <c r="P53" s="112"/>
    </row>
    <row r="54" spans="1:16">
      <c r="A54" s="112"/>
      <c r="B54" s="121"/>
      <c r="C54" s="114"/>
      <c r="D54" s="117"/>
      <c r="E54" s="114"/>
      <c r="F54" s="3" t="s">
        <v>3</v>
      </c>
      <c r="G54" s="4" t="s">
        <v>4</v>
      </c>
      <c r="H54" s="3" t="s">
        <v>3</v>
      </c>
      <c r="I54" s="4" t="s">
        <v>4</v>
      </c>
      <c r="J54" s="3" t="s">
        <v>3</v>
      </c>
      <c r="K54" s="4" t="s">
        <v>4</v>
      </c>
      <c r="L54" s="113"/>
      <c r="M54" s="114"/>
      <c r="N54" s="117"/>
      <c r="O54" s="118"/>
      <c r="P54" s="112"/>
    </row>
    <row r="55" spans="1:16" ht="57.6">
      <c r="A55" s="5" t="s">
        <v>453</v>
      </c>
      <c r="B55" s="5" t="s">
        <v>424</v>
      </c>
      <c r="C55" s="5">
        <v>2010</v>
      </c>
      <c r="D55" s="5" t="s">
        <v>14</v>
      </c>
      <c r="E55" s="5" t="s">
        <v>621</v>
      </c>
      <c r="F55" s="5">
        <v>120</v>
      </c>
      <c r="G55" s="6">
        <f t="shared" ref="G55" si="32">F55</f>
        <v>120</v>
      </c>
      <c r="H55" s="5"/>
      <c r="I55" s="6">
        <f t="shared" ref="I55" si="33">H55*0.5</f>
        <v>0</v>
      </c>
      <c r="J55" s="5"/>
      <c r="K55" s="6">
        <f t="shared" ref="K55" si="34">J55*1.5</f>
        <v>0</v>
      </c>
      <c r="L55" s="6">
        <f t="shared" ref="L55" si="35">K55+I55+G55</f>
        <v>120</v>
      </c>
      <c r="M55" s="5">
        <v>1</v>
      </c>
      <c r="N55" s="5">
        <v>1</v>
      </c>
      <c r="O55" s="59">
        <v>20</v>
      </c>
      <c r="P55" s="51" t="s">
        <v>451</v>
      </c>
    </row>
    <row r="56" spans="1:1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1"/>
    </row>
    <row r="58" spans="1:16">
      <c r="A58" s="67" t="s">
        <v>571</v>
      </c>
      <c r="B58" s="67"/>
      <c r="C58" s="67"/>
      <c r="D58" s="67"/>
      <c r="E58" s="67"/>
      <c r="F58" s="67"/>
      <c r="G58" s="67" t="s">
        <v>572</v>
      </c>
      <c r="H58" s="67" t="s">
        <v>572</v>
      </c>
      <c r="I58" s="67"/>
      <c r="J58" s="67"/>
      <c r="K58" s="67"/>
      <c r="L58" s="67"/>
      <c r="M58" s="67"/>
      <c r="N58" s="67"/>
      <c r="O58" s="67"/>
    </row>
  </sheetData>
  <mergeCells count="119">
    <mergeCell ref="P24:P26"/>
    <mergeCell ref="P29:P31"/>
    <mergeCell ref="P34:P36"/>
    <mergeCell ref="P39:P41"/>
    <mergeCell ref="P46:P48"/>
    <mergeCell ref="P52:P54"/>
    <mergeCell ref="H6:O7"/>
    <mergeCell ref="J24:K25"/>
    <mergeCell ref="L24:L26"/>
    <mergeCell ref="M24:M26"/>
    <mergeCell ref="N24:N26"/>
    <mergeCell ref="O24:O26"/>
    <mergeCell ref="M29:M31"/>
    <mergeCell ref="N29:N31"/>
    <mergeCell ref="O29:O31"/>
    <mergeCell ref="J34:K35"/>
    <mergeCell ref="L34:L36"/>
    <mergeCell ref="M34:M36"/>
    <mergeCell ref="N34:N36"/>
    <mergeCell ref="O34:O36"/>
    <mergeCell ref="M39:M41"/>
    <mergeCell ref="N39:N41"/>
    <mergeCell ref="H9:O10"/>
    <mergeCell ref="O39:O41"/>
    <mergeCell ref="E2:G3"/>
    <mergeCell ref="H2:O2"/>
    <mergeCell ref="H3:O3"/>
    <mergeCell ref="E4:G5"/>
    <mergeCell ref="H4:O4"/>
    <mergeCell ref="H5:O5"/>
    <mergeCell ref="P14:P16"/>
    <mergeCell ref="E11:G11"/>
    <mergeCell ref="P19:P21"/>
    <mergeCell ref="C12:D12"/>
    <mergeCell ref="E12:G12"/>
    <mergeCell ref="B14:B16"/>
    <mergeCell ref="C14:C16"/>
    <mergeCell ref="D14:D16"/>
    <mergeCell ref="E14:E16"/>
    <mergeCell ref="F14:G15"/>
    <mergeCell ref="E6:G6"/>
    <mergeCell ref="E7:G7"/>
    <mergeCell ref="E9:G9"/>
    <mergeCell ref="E10:G10"/>
    <mergeCell ref="A15:A16"/>
    <mergeCell ref="H14:I15"/>
    <mergeCell ref="J14:K15"/>
    <mergeCell ref="L14:L16"/>
    <mergeCell ref="M14:M16"/>
    <mergeCell ref="N14:N16"/>
    <mergeCell ref="O14:O16"/>
    <mergeCell ref="J19:K20"/>
    <mergeCell ref="L19:L21"/>
    <mergeCell ref="M19:M21"/>
    <mergeCell ref="N19:N21"/>
    <mergeCell ref="O19:O21"/>
    <mergeCell ref="A20:A21"/>
    <mergeCell ref="B19:B21"/>
    <mergeCell ref="C19:C21"/>
    <mergeCell ref="D19:D21"/>
    <mergeCell ref="E19:E21"/>
    <mergeCell ref="F19:G20"/>
    <mergeCell ref="H19:I20"/>
    <mergeCell ref="A25:A26"/>
    <mergeCell ref="B24:B26"/>
    <mergeCell ref="C24:C26"/>
    <mergeCell ref="D24:D26"/>
    <mergeCell ref="E24:E26"/>
    <mergeCell ref="F24:G25"/>
    <mergeCell ref="H24:I25"/>
    <mergeCell ref="J29:K30"/>
    <mergeCell ref="L29:L31"/>
    <mergeCell ref="A30:A31"/>
    <mergeCell ref="B29:B31"/>
    <mergeCell ref="C29:C31"/>
    <mergeCell ref="D29:D31"/>
    <mergeCell ref="E29:E31"/>
    <mergeCell ref="F29:G30"/>
    <mergeCell ref="H29:I30"/>
    <mergeCell ref="A35:A36"/>
    <mergeCell ref="B34:B36"/>
    <mergeCell ref="C34:C36"/>
    <mergeCell ref="D34:D36"/>
    <mergeCell ref="E34:E36"/>
    <mergeCell ref="F34:G35"/>
    <mergeCell ref="H34:I35"/>
    <mergeCell ref="J39:K40"/>
    <mergeCell ref="L39:L41"/>
    <mergeCell ref="A40:A41"/>
    <mergeCell ref="B39:B41"/>
    <mergeCell ref="C39:C41"/>
    <mergeCell ref="D39:D41"/>
    <mergeCell ref="E39:E41"/>
    <mergeCell ref="F39:G40"/>
    <mergeCell ref="H39:I40"/>
    <mergeCell ref="J46:K47"/>
    <mergeCell ref="L46:L48"/>
    <mergeCell ref="M46:M48"/>
    <mergeCell ref="N46:N48"/>
    <mergeCell ref="O46:O48"/>
    <mergeCell ref="A47:A48"/>
    <mergeCell ref="B46:B48"/>
    <mergeCell ref="C46:C48"/>
    <mergeCell ref="D46:D48"/>
    <mergeCell ref="E46:E48"/>
    <mergeCell ref="F46:G47"/>
    <mergeCell ref="H46:I47"/>
    <mergeCell ref="J52:K53"/>
    <mergeCell ref="L52:L54"/>
    <mergeCell ref="M52:M54"/>
    <mergeCell ref="N52:N54"/>
    <mergeCell ref="O52:O54"/>
    <mergeCell ref="A53:A54"/>
    <mergeCell ref="B52:B54"/>
    <mergeCell ref="C52:C54"/>
    <mergeCell ref="D52:D54"/>
    <mergeCell ref="E52:E54"/>
    <mergeCell ref="F52:G53"/>
    <mergeCell ref="H52:I5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P48"/>
  <sheetViews>
    <sheetView topLeftCell="A37" workbookViewId="0">
      <selection activeCell="A45" sqref="A45"/>
    </sheetView>
  </sheetViews>
  <sheetFormatPr defaultRowHeight="14.4"/>
  <cols>
    <col min="1" max="1" width="50" customWidth="1"/>
    <col min="8" max="11" width="0" hidden="1" customWidth="1"/>
    <col min="14" max="14" width="27.44140625" customWidth="1"/>
    <col min="15" max="15" width="15.6640625" customWidth="1"/>
    <col min="16" max="16" width="13.664062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8" t="s">
        <v>105</v>
      </c>
      <c r="B14" s="128" t="s">
        <v>12</v>
      </c>
      <c r="C14" s="123" t="s">
        <v>1</v>
      </c>
      <c r="D14" s="124" t="s">
        <v>13</v>
      </c>
      <c r="E14" s="123" t="s">
        <v>11</v>
      </c>
      <c r="F14" s="111" t="s">
        <v>2</v>
      </c>
      <c r="G14" s="111"/>
      <c r="H14" s="111" t="s">
        <v>5</v>
      </c>
      <c r="I14" s="111"/>
      <c r="J14" s="111" t="s">
        <v>6</v>
      </c>
      <c r="K14" s="111"/>
      <c r="L14" s="122" t="s">
        <v>7</v>
      </c>
      <c r="M14" s="123" t="s">
        <v>8</v>
      </c>
      <c r="N14" s="124" t="s">
        <v>9</v>
      </c>
      <c r="O14" s="127" t="s">
        <v>10</v>
      </c>
      <c r="P14" s="111" t="s">
        <v>556</v>
      </c>
    </row>
    <row r="15" spans="1:16" ht="14.4" customHeight="1">
      <c r="A15" s="111" t="s">
        <v>0</v>
      </c>
      <c r="B15" s="129"/>
      <c r="C15" s="123"/>
      <c r="D15" s="125"/>
      <c r="E15" s="123"/>
      <c r="F15" s="111"/>
      <c r="G15" s="111"/>
      <c r="H15" s="111"/>
      <c r="I15" s="111"/>
      <c r="J15" s="111"/>
      <c r="K15" s="111"/>
      <c r="L15" s="122"/>
      <c r="M15" s="123"/>
      <c r="N15" s="125"/>
      <c r="O15" s="127"/>
      <c r="P15" s="111"/>
    </row>
    <row r="16" spans="1:16">
      <c r="A16" s="111"/>
      <c r="B16" s="130"/>
      <c r="C16" s="123"/>
      <c r="D16" s="126"/>
      <c r="E16" s="123"/>
      <c r="F16" s="9" t="s">
        <v>3</v>
      </c>
      <c r="G16" s="10" t="s">
        <v>4</v>
      </c>
      <c r="H16" s="9" t="s">
        <v>3</v>
      </c>
      <c r="I16" s="10" t="s">
        <v>4</v>
      </c>
      <c r="J16" s="9" t="s">
        <v>3</v>
      </c>
      <c r="K16" s="10" t="s">
        <v>4</v>
      </c>
      <c r="L16" s="122"/>
      <c r="M16" s="123"/>
      <c r="N16" s="126"/>
      <c r="O16" s="127"/>
      <c r="P16" s="111"/>
    </row>
    <row r="17" spans="1:16" ht="43.2">
      <c r="A17" s="56" t="s">
        <v>427</v>
      </c>
      <c r="B17" s="56" t="s">
        <v>424</v>
      </c>
      <c r="C17" s="56">
        <v>2007</v>
      </c>
      <c r="D17" s="56" t="s">
        <v>38</v>
      </c>
      <c r="E17" s="56" t="s">
        <v>635</v>
      </c>
      <c r="F17" s="56">
        <v>68</v>
      </c>
      <c r="G17" s="57">
        <f t="shared" ref="G17" si="0">F17</f>
        <v>68</v>
      </c>
      <c r="H17" s="56"/>
      <c r="I17" s="57">
        <f t="shared" ref="I17" si="1">H17*0.5</f>
        <v>0</v>
      </c>
      <c r="J17" s="56"/>
      <c r="K17" s="57">
        <f t="shared" ref="K17" si="2">J17*1.5</f>
        <v>0</v>
      </c>
      <c r="L17" s="57">
        <f t="shared" ref="L17" si="3">K17+I17+G17</f>
        <v>68</v>
      </c>
      <c r="M17" s="56">
        <v>1</v>
      </c>
      <c r="N17" s="56">
        <v>1</v>
      </c>
      <c r="O17" s="80">
        <v>20</v>
      </c>
      <c r="P17" s="53" t="s">
        <v>428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">
      <c r="A19" s="8" t="s">
        <v>106</v>
      </c>
      <c r="B19" s="128" t="s">
        <v>12</v>
      </c>
      <c r="C19" s="123" t="s">
        <v>1</v>
      </c>
      <c r="D19" s="124" t="s">
        <v>13</v>
      </c>
      <c r="E19" s="123" t="s">
        <v>11</v>
      </c>
      <c r="F19" s="111" t="s">
        <v>2</v>
      </c>
      <c r="G19" s="111"/>
      <c r="H19" s="111" t="s">
        <v>5</v>
      </c>
      <c r="I19" s="111"/>
      <c r="J19" s="111" t="s">
        <v>6</v>
      </c>
      <c r="K19" s="111"/>
      <c r="L19" s="122" t="s">
        <v>7</v>
      </c>
      <c r="M19" s="123" t="s">
        <v>8</v>
      </c>
      <c r="N19" s="124" t="s">
        <v>9</v>
      </c>
      <c r="O19" s="127" t="s">
        <v>10</v>
      </c>
      <c r="P19" s="111" t="s">
        <v>556</v>
      </c>
    </row>
    <row r="20" spans="1:16" ht="14.4" customHeight="1">
      <c r="A20" s="111" t="s">
        <v>0</v>
      </c>
      <c r="B20" s="129"/>
      <c r="C20" s="123"/>
      <c r="D20" s="125"/>
      <c r="E20" s="123"/>
      <c r="F20" s="111"/>
      <c r="G20" s="111"/>
      <c r="H20" s="111"/>
      <c r="I20" s="111"/>
      <c r="J20" s="111"/>
      <c r="K20" s="111"/>
      <c r="L20" s="122"/>
      <c r="M20" s="123"/>
      <c r="N20" s="125"/>
      <c r="O20" s="127"/>
      <c r="P20" s="111"/>
    </row>
    <row r="21" spans="1:16">
      <c r="A21" s="111"/>
      <c r="B21" s="130"/>
      <c r="C21" s="123"/>
      <c r="D21" s="126"/>
      <c r="E21" s="123"/>
      <c r="F21" s="9" t="s">
        <v>3</v>
      </c>
      <c r="G21" s="10" t="s">
        <v>4</v>
      </c>
      <c r="H21" s="9" t="s">
        <v>3</v>
      </c>
      <c r="I21" s="10" t="s">
        <v>4</v>
      </c>
      <c r="J21" s="9" t="s">
        <v>3</v>
      </c>
      <c r="K21" s="10" t="s">
        <v>4</v>
      </c>
      <c r="L21" s="122"/>
      <c r="M21" s="123"/>
      <c r="N21" s="126"/>
      <c r="O21" s="127"/>
      <c r="P21" s="111"/>
    </row>
    <row r="22" spans="1:16" ht="57.6">
      <c r="A22" s="11" t="s">
        <v>482</v>
      </c>
      <c r="B22" s="11" t="s">
        <v>424</v>
      </c>
      <c r="C22" s="11">
        <v>2003</v>
      </c>
      <c r="D22" s="11" t="s">
        <v>38</v>
      </c>
      <c r="E22" s="11" t="s">
        <v>656</v>
      </c>
      <c r="F22" s="11">
        <v>89</v>
      </c>
      <c r="G22" s="12">
        <f t="shared" ref="G22" si="4">F22</f>
        <v>89</v>
      </c>
      <c r="H22" s="11"/>
      <c r="I22" s="12">
        <f t="shared" ref="I22" si="5">H22*0.5</f>
        <v>0</v>
      </c>
      <c r="J22" s="11"/>
      <c r="K22" s="12">
        <f t="shared" ref="K22" si="6">J22*1.5</f>
        <v>0</v>
      </c>
      <c r="L22" s="12">
        <f t="shared" ref="L22" si="7">K22+I22+G22</f>
        <v>89</v>
      </c>
      <c r="M22" s="11">
        <v>1</v>
      </c>
      <c r="N22" s="11">
        <v>1</v>
      </c>
      <c r="O22" s="58">
        <v>20</v>
      </c>
      <c r="P22" s="53" t="s">
        <v>483</v>
      </c>
    </row>
    <row r="23" spans="1:16" ht="18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"/>
    </row>
    <row r="24" spans="1:16" ht="18" customHeight="1">
      <c r="A24" s="2" t="s">
        <v>107</v>
      </c>
      <c r="B24" s="119" t="s">
        <v>12</v>
      </c>
      <c r="C24" s="114" t="s">
        <v>1</v>
      </c>
      <c r="D24" s="115" t="s">
        <v>13</v>
      </c>
      <c r="E24" s="114" t="s">
        <v>11</v>
      </c>
      <c r="F24" s="112" t="s">
        <v>2</v>
      </c>
      <c r="G24" s="112"/>
      <c r="H24" s="112" t="s">
        <v>5</v>
      </c>
      <c r="I24" s="112"/>
      <c r="J24" s="112" t="s">
        <v>6</v>
      </c>
      <c r="K24" s="112"/>
      <c r="L24" s="113" t="s">
        <v>7</v>
      </c>
      <c r="M24" s="114" t="s">
        <v>8</v>
      </c>
      <c r="N24" s="115" t="s">
        <v>9</v>
      </c>
      <c r="O24" s="118" t="s">
        <v>10</v>
      </c>
      <c r="P24" s="112" t="s">
        <v>556</v>
      </c>
    </row>
    <row r="25" spans="1:16" ht="18" customHeight="1">
      <c r="A25" s="112" t="s">
        <v>0</v>
      </c>
      <c r="B25" s="120"/>
      <c r="C25" s="114"/>
      <c r="D25" s="116"/>
      <c r="E25" s="114"/>
      <c r="F25" s="112"/>
      <c r="G25" s="112"/>
      <c r="H25" s="112"/>
      <c r="I25" s="112"/>
      <c r="J25" s="112"/>
      <c r="K25" s="112"/>
      <c r="L25" s="113"/>
      <c r="M25" s="114"/>
      <c r="N25" s="116"/>
      <c r="O25" s="118"/>
      <c r="P25" s="112"/>
    </row>
    <row r="26" spans="1:16" ht="18" customHeight="1">
      <c r="A26" s="112"/>
      <c r="B26" s="121"/>
      <c r="C26" s="114"/>
      <c r="D26" s="117"/>
      <c r="E26" s="114"/>
      <c r="F26" s="3" t="s">
        <v>3</v>
      </c>
      <c r="G26" s="4" t="s">
        <v>4</v>
      </c>
      <c r="H26" s="3" t="s">
        <v>3</v>
      </c>
      <c r="I26" s="4" t="s">
        <v>4</v>
      </c>
      <c r="J26" s="3" t="s">
        <v>3</v>
      </c>
      <c r="K26" s="4" t="s">
        <v>4</v>
      </c>
      <c r="L26" s="113"/>
      <c r="M26" s="114"/>
      <c r="N26" s="117"/>
      <c r="O26" s="118"/>
      <c r="P26" s="112"/>
    </row>
    <row r="27" spans="1:16" ht="66" customHeight="1">
      <c r="A27" s="5" t="s">
        <v>495</v>
      </c>
      <c r="B27" s="5" t="s">
        <v>424</v>
      </c>
      <c r="C27" s="5">
        <v>2002</v>
      </c>
      <c r="D27" s="5" t="s">
        <v>38</v>
      </c>
      <c r="E27" s="5" t="s">
        <v>672</v>
      </c>
      <c r="F27" s="5"/>
      <c r="G27" s="6">
        <f t="shared" ref="G27" si="8">F27</f>
        <v>0</v>
      </c>
      <c r="H27" s="5"/>
      <c r="I27" s="6">
        <f t="shared" ref="I27" si="9">H27*0.5</f>
        <v>0</v>
      </c>
      <c r="J27" s="5"/>
      <c r="K27" s="6">
        <f t="shared" ref="K27" si="10">J27*1.5</f>
        <v>0</v>
      </c>
      <c r="L27" s="6">
        <f t="shared" ref="L27" si="11">K27+I27+G27</f>
        <v>0</v>
      </c>
      <c r="M27" s="5"/>
      <c r="N27" s="5"/>
      <c r="O27" s="59"/>
      <c r="P27" s="51" t="s">
        <v>496</v>
      </c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"/>
    </row>
    <row r="29" spans="1:16" ht="18">
      <c r="A29" s="8" t="s">
        <v>108</v>
      </c>
      <c r="B29" s="128" t="s">
        <v>12</v>
      </c>
      <c r="C29" s="123" t="s">
        <v>1</v>
      </c>
      <c r="D29" s="124" t="s">
        <v>13</v>
      </c>
      <c r="E29" s="123" t="s">
        <v>11</v>
      </c>
      <c r="F29" s="111" t="s">
        <v>2</v>
      </c>
      <c r="G29" s="111"/>
      <c r="H29" s="111" t="s">
        <v>5</v>
      </c>
      <c r="I29" s="111"/>
      <c r="J29" s="111" t="s">
        <v>6</v>
      </c>
      <c r="K29" s="111"/>
      <c r="L29" s="122" t="s">
        <v>7</v>
      </c>
      <c r="M29" s="123" t="s">
        <v>8</v>
      </c>
      <c r="N29" s="124" t="s">
        <v>9</v>
      </c>
      <c r="O29" s="127" t="s">
        <v>10</v>
      </c>
      <c r="P29" s="111" t="s">
        <v>556</v>
      </c>
    </row>
    <row r="30" spans="1:16" ht="14.4" customHeight="1">
      <c r="A30" s="111" t="s">
        <v>0</v>
      </c>
      <c r="B30" s="129"/>
      <c r="C30" s="123"/>
      <c r="D30" s="125"/>
      <c r="E30" s="123"/>
      <c r="F30" s="111"/>
      <c r="G30" s="111"/>
      <c r="H30" s="111"/>
      <c r="I30" s="111"/>
      <c r="J30" s="111"/>
      <c r="K30" s="111"/>
      <c r="L30" s="122"/>
      <c r="M30" s="123"/>
      <c r="N30" s="125"/>
      <c r="O30" s="127"/>
      <c r="P30" s="111"/>
    </row>
    <row r="31" spans="1:16">
      <c r="A31" s="111"/>
      <c r="B31" s="130"/>
      <c r="C31" s="123"/>
      <c r="D31" s="126"/>
      <c r="E31" s="123"/>
      <c r="F31" s="9" t="s">
        <v>3</v>
      </c>
      <c r="G31" s="10" t="s">
        <v>4</v>
      </c>
      <c r="H31" s="9" t="s">
        <v>3</v>
      </c>
      <c r="I31" s="10" t="s">
        <v>4</v>
      </c>
      <c r="J31" s="9" t="s">
        <v>3</v>
      </c>
      <c r="K31" s="10" t="s">
        <v>4</v>
      </c>
      <c r="L31" s="122"/>
      <c r="M31" s="123"/>
      <c r="N31" s="126"/>
      <c r="O31" s="127"/>
      <c r="P31" s="111"/>
    </row>
    <row r="32" spans="1:16" ht="86.4">
      <c r="A32" s="11" t="s">
        <v>497</v>
      </c>
      <c r="B32" s="11" t="s">
        <v>424</v>
      </c>
      <c r="C32" s="11">
        <v>2002</v>
      </c>
      <c r="D32" s="11" t="s">
        <v>38</v>
      </c>
      <c r="E32" s="11" t="s">
        <v>657</v>
      </c>
      <c r="F32" s="11">
        <v>120</v>
      </c>
      <c r="G32" s="12">
        <f t="shared" ref="G32:G33" si="12">F32</f>
        <v>120</v>
      </c>
      <c r="H32" s="11"/>
      <c r="I32" s="12">
        <f t="shared" ref="I32:I33" si="13">H32*0.5</f>
        <v>0</v>
      </c>
      <c r="J32" s="11"/>
      <c r="K32" s="12">
        <f t="shared" ref="K32:K33" si="14">J32*1.5</f>
        <v>0</v>
      </c>
      <c r="L32" s="12">
        <f t="shared" ref="L32:L33" si="15">K32+I32+G32</f>
        <v>120</v>
      </c>
      <c r="M32" s="11">
        <v>1</v>
      </c>
      <c r="N32" s="11">
        <v>1</v>
      </c>
      <c r="O32" s="58">
        <v>20</v>
      </c>
      <c r="P32" s="53" t="s">
        <v>498</v>
      </c>
    </row>
    <row r="33" spans="1:16" ht="57.6">
      <c r="A33" s="11" t="s">
        <v>499</v>
      </c>
      <c r="B33" s="11" t="s">
        <v>424</v>
      </c>
      <c r="C33" s="11">
        <v>2004</v>
      </c>
      <c r="D33" s="11" t="s">
        <v>38</v>
      </c>
      <c r="E33" s="11" t="s">
        <v>658</v>
      </c>
      <c r="F33" s="11">
        <v>87</v>
      </c>
      <c r="G33" s="12">
        <f t="shared" si="12"/>
        <v>87</v>
      </c>
      <c r="H33" s="11"/>
      <c r="I33" s="12">
        <f t="shared" si="13"/>
        <v>0</v>
      </c>
      <c r="J33" s="11"/>
      <c r="K33" s="12">
        <f t="shared" si="14"/>
        <v>0</v>
      </c>
      <c r="L33" s="12">
        <f t="shared" si="15"/>
        <v>87</v>
      </c>
      <c r="M33" s="11">
        <v>2</v>
      </c>
      <c r="N33" s="11">
        <v>2</v>
      </c>
      <c r="O33" s="58">
        <v>18</v>
      </c>
      <c r="P33" s="53" t="s">
        <v>500</v>
      </c>
    </row>
    <row r="34" spans="1:16">
      <c r="A34" s="46" t="s">
        <v>296</v>
      </c>
      <c r="B34" s="11" t="s">
        <v>288</v>
      </c>
      <c r="C34" s="47">
        <v>2006</v>
      </c>
      <c r="D34" s="11" t="s">
        <v>39</v>
      </c>
      <c r="E34" s="11" t="s">
        <v>612</v>
      </c>
      <c r="F34" s="11">
        <v>81</v>
      </c>
      <c r="G34" s="12">
        <f t="shared" ref="G34" si="16">F34</f>
        <v>81</v>
      </c>
      <c r="H34" s="11"/>
      <c r="I34" s="12">
        <f t="shared" ref="I34" si="17">H34*0.5</f>
        <v>0</v>
      </c>
      <c r="J34" s="11"/>
      <c r="K34" s="12">
        <f t="shared" ref="K34" si="18">J34*1.5</f>
        <v>0</v>
      </c>
      <c r="L34" s="12">
        <f t="shared" ref="L34" si="19">K34+I34+G34</f>
        <v>81</v>
      </c>
      <c r="M34" s="11">
        <v>1</v>
      </c>
      <c r="N34" s="11">
        <v>3</v>
      </c>
      <c r="O34" s="58">
        <v>16</v>
      </c>
      <c r="P34" s="69" t="s">
        <v>295</v>
      </c>
    </row>
    <row r="35" spans="1:1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1"/>
    </row>
    <row r="36" spans="1:16" ht="18">
      <c r="A36" s="2" t="s">
        <v>109</v>
      </c>
      <c r="B36" s="119" t="s">
        <v>12</v>
      </c>
      <c r="C36" s="114" t="s">
        <v>1</v>
      </c>
      <c r="D36" s="115" t="s">
        <v>13</v>
      </c>
      <c r="E36" s="114" t="s">
        <v>11</v>
      </c>
      <c r="F36" s="112" t="s">
        <v>2</v>
      </c>
      <c r="G36" s="112"/>
      <c r="H36" s="112" t="s">
        <v>5</v>
      </c>
      <c r="I36" s="112"/>
      <c r="J36" s="112" t="s">
        <v>6</v>
      </c>
      <c r="K36" s="112"/>
      <c r="L36" s="113" t="s">
        <v>7</v>
      </c>
      <c r="M36" s="114" t="s">
        <v>8</v>
      </c>
      <c r="N36" s="115" t="s">
        <v>9</v>
      </c>
      <c r="O36" s="118" t="s">
        <v>10</v>
      </c>
      <c r="P36" s="112" t="s">
        <v>556</v>
      </c>
    </row>
    <row r="37" spans="1:16">
      <c r="A37" s="112" t="s">
        <v>0</v>
      </c>
      <c r="B37" s="120"/>
      <c r="C37" s="114"/>
      <c r="D37" s="116"/>
      <c r="E37" s="114"/>
      <c r="F37" s="112"/>
      <c r="G37" s="112"/>
      <c r="H37" s="112"/>
      <c r="I37" s="112"/>
      <c r="J37" s="112"/>
      <c r="K37" s="112"/>
      <c r="L37" s="113"/>
      <c r="M37" s="114"/>
      <c r="N37" s="116"/>
      <c r="O37" s="118"/>
      <c r="P37" s="112"/>
    </row>
    <row r="38" spans="1:16">
      <c r="A38" s="112"/>
      <c r="B38" s="121"/>
      <c r="C38" s="114"/>
      <c r="D38" s="117"/>
      <c r="E38" s="114"/>
      <c r="F38" s="3" t="s">
        <v>3</v>
      </c>
      <c r="G38" s="4" t="s">
        <v>4</v>
      </c>
      <c r="H38" s="3" t="s">
        <v>3</v>
      </c>
      <c r="I38" s="4" t="s">
        <v>4</v>
      </c>
      <c r="J38" s="3" t="s">
        <v>3</v>
      </c>
      <c r="K38" s="4" t="s">
        <v>4</v>
      </c>
      <c r="L38" s="113"/>
      <c r="M38" s="114"/>
      <c r="N38" s="117"/>
      <c r="O38" s="118"/>
      <c r="P38" s="112"/>
    </row>
    <row r="39" spans="1:16" ht="28.8">
      <c r="A39" s="5" t="s">
        <v>503</v>
      </c>
      <c r="B39" s="5" t="s">
        <v>424</v>
      </c>
      <c r="C39" s="5">
        <v>2007</v>
      </c>
      <c r="D39" s="5" t="s">
        <v>38</v>
      </c>
      <c r="E39" s="5" t="s">
        <v>659</v>
      </c>
      <c r="F39" s="5">
        <v>85</v>
      </c>
      <c r="G39" s="6">
        <f t="shared" ref="G39:G40" si="20">F39</f>
        <v>85</v>
      </c>
      <c r="H39" s="5"/>
      <c r="I39" s="6">
        <f t="shared" ref="I39:I40" si="21">H39*0.5</f>
        <v>0</v>
      </c>
      <c r="J39" s="5"/>
      <c r="K39" s="6">
        <f t="shared" ref="K39:K40" si="22">J39*1.5</f>
        <v>0</v>
      </c>
      <c r="L39" s="6">
        <f t="shared" ref="L39:L40" si="23">K39+I39+G39</f>
        <v>85</v>
      </c>
      <c r="M39" s="5">
        <v>1</v>
      </c>
      <c r="N39" s="5">
        <v>1</v>
      </c>
      <c r="O39" s="59">
        <v>20</v>
      </c>
      <c r="P39" s="51" t="s">
        <v>481</v>
      </c>
    </row>
    <row r="40" spans="1:16" ht="28.8">
      <c r="A40" s="5" t="s">
        <v>528</v>
      </c>
      <c r="B40" s="5" t="s">
        <v>424</v>
      </c>
      <c r="C40" s="5">
        <v>2003</v>
      </c>
      <c r="D40" s="5" t="s">
        <v>38</v>
      </c>
      <c r="E40" s="5" t="s">
        <v>685</v>
      </c>
      <c r="F40" s="5">
        <v>50</v>
      </c>
      <c r="G40" s="6">
        <f t="shared" si="20"/>
        <v>50</v>
      </c>
      <c r="H40" s="5"/>
      <c r="I40" s="6">
        <f t="shared" si="21"/>
        <v>0</v>
      </c>
      <c r="J40" s="5"/>
      <c r="K40" s="6">
        <f t="shared" si="22"/>
        <v>0</v>
      </c>
      <c r="L40" s="6">
        <f t="shared" si="23"/>
        <v>50</v>
      </c>
      <c r="M40" s="5">
        <v>2</v>
      </c>
      <c r="N40" s="5">
        <v>2</v>
      </c>
      <c r="O40" s="59">
        <v>18</v>
      </c>
      <c r="P40" s="51" t="s">
        <v>529</v>
      </c>
    </row>
    <row r="41" spans="1:16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1"/>
    </row>
    <row r="42" spans="1:16" ht="18">
      <c r="A42" s="8" t="s">
        <v>110</v>
      </c>
      <c r="B42" s="128" t="s">
        <v>12</v>
      </c>
      <c r="C42" s="123" t="s">
        <v>1</v>
      </c>
      <c r="D42" s="124" t="s">
        <v>13</v>
      </c>
      <c r="E42" s="123" t="s">
        <v>11</v>
      </c>
      <c r="F42" s="111" t="s">
        <v>2</v>
      </c>
      <c r="G42" s="111"/>
      <c r="H42" s="111" t="s">
        <v>5</v>
      </c>
      <c r="I42" s="111"/>
      <c r="J42" s="111" t="s">
        <v>6</v>
      </c>
      <c r="K42" s="111"/>
      <c r="L42" s="122" t="s">
        <v>7</v>
      </c>
      <c r="M42" s="123" t="s">
        <v>8</v>
      </c>
      <c r="N42" s="124" t="s">
        <v>9</v>
      </c>
      <c r="O42" s="127" t="s">
        <v>10</v>
      </c>
      <c r="P42" s="111" t="s">
        <v>556</v>
      </c>
    </row>
    <row r="43" spans="1:16" ht="14.4" customHeight="1">
      <c r="A43" s="111" t="s">
        <v>0</v>
      </c>
      <c r="B43" s="129"/>
      <c r="C43" s="123"/>
      <c r="D43" s="125"/>
      <c r="E43" s="123"/>
      <c r="F43" s="111"/>
      <c r="G43" s="111"/>
      <c r="H43" s="111"/>
      <c r="I43" s="111"/>
      <c r="J43" s="111"/>
      <c r="K43" s="111"/>
      <c r="L43" s="122"/>
      <c r="M43" s="123"/>
      <c r="N43" s="125"/>
      <c r="O43" s="127"/>
      <c r="P43" s="111"/>
    </row>
    <row r="44" spans="1:16">
      <c r="A44" s="111"/>
      <c r="B44" s="130"/>
      <c r="C44" s="123"/>
      <c r="D44" s="126"/>
      <c r="E44" s="123"/>
      <c r="F44" s="9" t="s">
        <v>3</v>
      </c>
      <c r="G44" s="10" t="s">
        <v>4</v>
      </c>
      <c r="H44" s="9" t="s">
        <v>3</v>
      </c>
      <c r="I44" s="10" t="s">
        <v>4</v>
      </c>
      <c r="J44" s="9" t="s">
        <v>3</v>
      </c>
      <c r="K44" s="10" t="s">
        <v>4</v>
      </c>
      <c r="L44" s="122"/>
      <c r="M44" s="123"/>
      <c r="N44" s="126"/>
      <c r="O44" s="127"/>
      <c r="P44" s="111"/>
    </row>
    <row r="45" spans="1:16" ht="57.6">
      <c r="A45" s="11" t="s">
        <v>716</v>
      </c>
      <c r="B45" s="11" t="s">
        <v>424</v>
      </c>
      <c r="C45" s="11">
        <v>2004</v>
      </c>
      <c r="D45" s="11" t="s">
        <v>44</v>
      </c>
      <c r="E45" s="11" t="s">
        <v>629</v>
      </c>
      <c r="F45" s="11">
        <v>31</v>
      </c>
      <c r="G45" s="12">
        <f t="shared" ref="G45:G46" si="24">F45</f>
        <v>31</v>
      </c>
      <c r="H45" s="11"/>
      <c r="I45" s="12">
        <f t="shared" ref="I45:I46" si="25">H45*0.5</f>
        <v>0</v>
      </c>
      <c r="J45" s="11"/>
      <c r="K45" s="12">
        <f t="shared" ref="K45:K46" si="26">J45*1.5</f>
        <v>0</v>
      </c>
      <c r="L45" s="12">
        <f t="shared" ref="L45:L46" si="27">K45+I45+G45</f>
        <v>31</v>
      </c>
      <c r="M45" s="11">
        <v>1</v>
      </c>
      <c r="N45" s="11">
        <v>1</v>
      </c>
      <c r="O45" s="58">
        <v>20</v>
      </c>
      <c r="P45" s="53" t="s">
        <v>509</v>
      </c>
    </row>
    <row r="46" spans="1:16" ht="57.6">
      <c r="A46" s="11" t="s">
        <v>530</v>
      </c>
      <c r="B46" s="11" t="s">
        <v>424</v>
      </c>
      <c r="C46" s="11">
        <v>2007</v>
      </c>
      <c r="D46" s="11" t="s">
        <v>44</v>
      </c>
      <c r="E46" s="11" t="s">
        <v>630</v>
      </c>
      <c r="F46" s="11">
        <v>17</v>
      </c>
      <c r="G46" s="12">
        <f t="shared" si="24"/>
        <v>17</v>
      </c>
      <c r="H46" s="11"/>
      <c r="I46" s="12">
        <f t="shared" si="25"/>
        <v>0</v>
      </c>
      <c r="J46" s="11"/>
      <c r="K46" s="12">
        <f t="shared" si="26"/>
        <v>0</v>
      </c>
      <c r="L46" s="12">
        <f t="shared" si="27"/>
        <v>17</v>
      </c>
      <c r="M46" s="11">
        <v>2</v>
      </c>
      <c r="N46" s="11">
        <v>2</v>
      </c>
      <c r="O46" s="58">
        <v>18</v>
      </c>
      <c r="P46" s="53" t="s">
        <v>531</v>
      </c>
    </row>
    <row r="48" spans="1:16">
      <c r="A48" s="67" t="s">
        <v>571</v>
      </c>
      <c r="B48" s="67"/>
      <c r="C48" s="67"/>
      <c r="D48" s="67"/>
      <c r="E48" s="67"/>
      <c r="F48" s="67"/>
      <c r="G48" s="67" t="s">
        <v>572</v>
      </c>
      <c r="H48" s="67" t="s">
        <v>572</v>
      </c>
      <c r="I48" s="67"/>
      <c r="J48" s="67"/>
      <c r="K48" s="67"/>
      <c r="L48" s="67"/>
      <c r="M48" s="67"/>
      <c r="N48" s="67"/>
      <c r="O48" s="67"/>
    </row>
  </sheetData>
  <mergeCells count="93">
    <mergeCell ref="P42:P44"/>
    <mergeCell ref="P14:P16"/>
    <mergeCell ref="P19:P21"/>
    <mergeCell ref="P24:P26"/>
    <mergeCell ref="P29:P31"/>
    <mergeCell ref="P36:P38"/>
    <mergeCell ref="E2:G3"/>
    <mergeCell ref="H2:O2"/>
    <mergeCell ref="H3:O3"/>
    <mergeCell ref="E4:G5"/>
    <mergeCell ref="H4:O4"/>
    <mergeCell ref="H5:O5"/>
    <mergeCell ref="O14:O16"/>
    <mergeCell ref="E11:G11"/>
    <mergeCell ref="C12:D12"/>
    <mergeCell ref="E12:G12"/>
    <mergeCell ref="E6:G6"/>
    <mergeCell ref="H14:I15"/>
    <mergeCell ref="H6:O7"/>
    <mergeCell ref="E7:G7"/>
    <mergeCell ref="E9:G9"/>
    <mergeCell ref="H9:O10"/>
    <mergeCell ref="E10:G10"/>
    <mergeCell ref="A15:A16"/>
    <mergeCell ref="J19:K20"/>
    <mergeCell ref="L19:L21"/>
    <mergeCell ref="M19:M21"/>
    <mergeCell ref="N19:N21"/>
    <mergeCell ref="B14:B16"/>
    <mergeCell ref="C14:C16"/>
    <mergeCell ref="D14:D16"/>
    <mergeCell ref="E14:E16"/>
    <mergeCell ref="F14:G15"/>
    <mergeCell ref="J14:K15"/>
    <mergeCell ref="L14:L16"/>
    <mergeCell ref="M14:M16"/>
    <mergeCell ref="N14:N16"/>
    <mergeCell ref="N24:N26"/>
    <mergeCell ref="O24:O26"/>
    <mergeCell ref="O19:O21"/>
    <mergeCell ref="A20:A21"/>
    <mergeCell ref="B19:B21"/>
    <mergeCell ref="C19:C21"/>
    <mergeCell ref="D19:D21"/>
    <mergeCell ref="E19:E21"/>
    <mergeCell ref="F19:G20"/>
    <mergeCell ref="H19:I20"/>
    <mergeCell ref="A25:A26"/>
    <mergeCell ref="B24:B26"/>
    <mergeCell ref="C24:C26"/>
    <mergeCell ref="D24:D26"/>
    <mergeCell ref="E24:E26"/>
    <mergeCell ref="F24:G25"/>
    <mergeCell ref="H24:I25"/>
    <mergeCell ref="J29:K30"/>
    <mergeCell ref="L29:L31"/>
    <mergeCell ref="M29:M31"/>
    <mergeCell ref="J24:K25"/>
    <mergeCell ref="L24:L26"/>
    <mergeCell ref="M24:M26"/>
    <mergeCell ref="N36:N38"/>
    <mergeCell ref="O36:O38"/>
    <mergeCell ref="N29:N31"/>
    <mergeCell ref="O29:O31"/>
    <mergeCell ref="A30:A31"/>
    <mergeCell ref="B29:B31"/>
    <mergeCell ref="C29:C31"/>
    <mergeCell ref="D29:D31"/>
    <mergeCell ref="E29:E31"/>
    <mergeCell ref="F29:G30"/>
    <mergeCell ref="H29:I30"/>
    <mergeCell ref="A37:A38"/>
    <mergeCell ref="B36:B38"/>
    <mergeCell ref="C36:C38"/>
    <mergeCell ref="D36:D38"/>
    <mergeCell ref="E36:E38"/>
    <mergeCell ref="F36:G37"/>
    <mergeCell ref="H36:I37"/>
    <mergeCell ref="J42:K43"/>
    <mergeCell ref="L42:L44"/>
    <mergeCell ref="M42:M44"/>
    <mergeCell ref="J36:K37"/>
    <mergeCell ref="L36:L38"/>
    <mergeCell ref="M36:M38"/>
    <mergeCell ref="N42:N44"/>
    <mergeCell ref="O42:O44"/>
    <mergeCell ref="A43:A44"/>
    <mergeCell ref="B42:B44"/>
    <mergeCell ref="C42:C44"/>
    <mergeCell ref="D42:D44"/>
    <mergeCell ref="E42:E44"/>
    <mergeCell ref="F42:G43"/>
    <mergeCell ref="H42:I4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P73"/>
  <sheetViews>
    <sheetView workbookViewId="0">
      <selection activeCell="H9" sqref="H9:O10"/>
    </sheetView>
  </sheetViews>
  <sheetFormatPr defaultRowHeight="14.4"/>
  <cols>
    <col min="1" max="1" width="49.6640625" customWidth="1"/>
    <col min="8" max="11" width="0" hidden="1" customWidth="1"/>
    <col min="13" max="13" width="17.5546875" customWidth="1"/>
    <col min="14" max="14" width="19.44140625" customWidth="1"/>
    <col min="15" max="15" width="16.44140625" customWidth="1"/>
    <col min="16" max="16" width="15.2187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2" t="s">
        <v>111</v>
      </c>
      <c r="B14" s="119" t="s">
        <v>12</v>
      </c>
      <c r="C14" s="114" t="s">
        <v>1</v>
      </c>
      <c r="D14" s="115" t="s">
        <v>13</v>
      </c>
      <c r="E14" s="114" t="s">
        <v>11</v>
      </c>
      <c r="F14" s="112" t="s">
        <v>2</v>
      </c>
      <c r="G14" s="112"/>
      <c r="H14" s="112" t="s">
        <v>5</v>
      </c>
      <c r="I14" s="112"/>
      <c r="J14" s="112" t="s">
        <v>6</v>
      </c>
      <c r="K14" s="112"/>
      <c r="L14" s="113" t="s">
        <v>7</v>
      </c>
      <c r="M14" s="114" t="s">
        <v>8</v>
      </c>
      <c r="N14" s="115" t="s">
        <v>9</v>
      </c>
      <c r="O14" s="118" t="s">
        <v>10</v>
      </c>
      <c r="P14" s="112" t="s">
        <v>556</v>
      </c>
    </row>
    <row r="15" spans="1:16" ht="14.4" customHeight="1">
      <c r="A15" s="112" t="s">
        <v>0</v>
      </c>
      <c r="B15" s="120"/>
      <c r="C15" s="114"/>
      <c r="D15" s="116"/>
      <c r="E15" s="114"/>
      <c r="F15" s="112"/>
      <c r="G15" s="112"/>
      <c r="H15" s="112"/>
      <c r="I15" s="112"/>
      <c r="J15" s="112"/>
      <c r="K15" s="112"/>
      <c r="L15" s="113"/>
      <c r="M15" s="114"/>
      <c r="N15" s="116"/>
      <c r="O15" s="118"/>
      <c r="P15" s="112"/>
    </row>
    <row r="16" spans="1:16">
      <c r="A16" s="112"/>
      <c r="B16" s="121"/>
      <c r="C16" s="114"/>
      <c r="D16" s="117"/>
      <c r="E16" s="114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113"/>
      <c r="M16" s="114"/>
      <c r="N16" s="117"/>
      <c r="O16" s="118"/>
      <c r="P16" s="112"/>
    </row>
    <row r="17" spans="1:16" ht="57.6">
      <c r="A17" s="5" t="s">
        <v>472</v>
      </c>
      <c r="B17" s="5" t="s">
        <v>424</v>
      </c>
      <c r="C17" s="5">
        <v>1997</v>
      </c>
      <c r="D17" s="5" t="s">
        <v>38</v>
      </c>
      <c r="E17" s="5" t="s">
        <v>677</v>
      </c>
      <c r="F17" s="5">
        <v>85</v>
      </c>
      <c r="G17" s="6">
        <f t="shared" ref="G17:G18" si="0">F17</f>
        <v>85</v>
      </c>
      <c r="H17" s="5"/>
      <c r="I17" s="6">
        <f t="shared" ref="I17:I18" si="1">H17*0.5</f>
        <v>0</v>
      </c>
      <c r="J17" s="5"/>
      <c r="K17" s="6">
        <f t="shared" ref="K17:K18" si="2">J17*1.5</f>
        <v>0</v>
      </c>
      <c r="L17" s="6">
        <f t="shared" ref="L17:L18" si="3">K17+I17+G17</f>
        <v>85</v>
      </c>
      <c r="M17" s="5">
        <v>1</v>
      </c>
      <c r="N17" s="5">
        <v>1</v>
      </c>
      <c r="O17" s="59">
        <v>20</v>
      </c>
      <c r="P17" s="51" t="s">
        <v>473</v>
      </c>
    </row>
    <row r="18" spans="1:16" ht="72">
      <c r="A18" s="5" t="s">
        <v>522</v>
      </c>
      <c r="B18" s="5" t="s">
        <v>424</v>
      </c>
      <c r="C18" s="5">
        <v>2005</v>
      </c>
      <c r="D18" s="5" t="s">
        <v>38</v>
      </c>
      <c r="E18" s="5" t="s">
        <v>671</v>
      </c>
      <c r="F18" s="5">
        <v>82</v>
      </c>
      <c r="G18" s="6">
        <f t="shared" si="0"/>
        <v>82</v>
      </c>
      <c r="H18" s="5"/>
      <c r="I18" s="6">
        <f t="shared" si="1"/>
        <v>0</v>
      </c>
      <c r="J18" s="5"/>
      <c r="K18" s="6">
        <f t="shared" si="2"/>
        <v>0</v>
      </c>
      <c r="L18" s="6">
        <f t="shared" si="3"/>
        <v>82</v>
      </c>
      <c r="M18" s="5">
        <v>2</v>
      </c>
      <c r="N18" s="5">
        <v>2</v>
      </c>
      <c r="O18" s="59">
        <v>18</v>
      </c>
      <c r="P18" s="51" t="s">
        <v>523</v>
      </c>
    </row>
    <row r="19" spans="1:1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1"/>
    </row>
    <row r="20" spans="1:16" ht="18">
      <c r="A20" s="8" t="s">
        <v>112</v>
      </c>
      <c r="B20" s="128" t="s">
        <v>12</v>
      </c>
      <c r="C20" s="123" t="s">
        <v>1</v>
      </c>
      <c r="D20" s="124" t="s">
        <v>13</v>
      </c>
      <c r="E20" s="123" t="s">
        <v>11</v>
      </c>
      <c r="F20" s="111" t="s">
        <v>2</v>
      </c>
      <c r="G20" s="111"/>
      <c r="H20" s="111" t="s">
        <v>5</v>
      </c>
      <c r="I20" s="111"/>
      <c r="J20" s="111" t="s">
        <v>6</v>
      </c>
      <c r="K20" s="111"/>
      <c r="L20" s="122" t="s">
        <v>7</v>
      </c>
      <c r="M20" s="123" t="s">
        <v>8</v>
      </c>
      <c r="N20" s="124" t="s">
        <v>9</v>
      </c>
      <c r="O20" s="127" t="s">
        <v>10</v>
      </c>
      <c r="P20" s="111" t="s">
        <v>556</v>
      </c>
    </row>
    <row r="21" spans="1:16" ht="14.4" customHeight="1">
      <c r="A21" s="111" t="s">
        <v>0</v>
      </c>
      <c r="B21" s="129"/>
      <c r="C21" s="123"/>
      <c r="D21" s="125"/>
      <c r="E21" s="123"/>
      <c r="F21" s="111"/>
      <c r="G21" s="111"/>
      <c r="H21" s="111"/>
      <c r="I21" s="111"/>
      <c r="J21" s="111"/>
      <c r="K21" s="111"/>
      <c r="L21" s="122"/>
      <c r="M21" s="123"/>
      <c r="N21" s="125"/>
      <c r="O21" s="127"/>
      <c r="P21" s="111"/>
    </row>
    <row r="22" spans="1:16">
      <c r="A22" s="111"/>
      <c r="B22" s="130"/>
      <c r="C22" s="123"/>
      <c r="D22" s="126"/>
      <c r="E22" s="123"/>
      <c r="F22" s="9" t="s">
        <v>3</v>
      </c>
      <c r="G22" s="10" t="s">
        <v>4</v>
      </c>
      <c r="H22" s="9" t="s">
        <v>3</v>
      </c>
      <c r="I22" s="10" t="s">
        <v>4</v>
      </c>
      <c r="J22" s="9" t="s">
        <v>3</v>
      </c>
      <c r="K22" s="10" t="s">
        <v>4</v>
      </c>
      <c r="L22" s="122"/>
      <c r="M22" s="123"/>
      <c r="N22" s="126"/>
      <c r="O22" s="127"/>
      <c r="P22" s="111"/>
    </row>
    <row r="23" spans="1:16" ht="57.6">
      <c r="A23" s="11" t="s">
        <v>476</v>
      </c>
      <c r="B23" s="11" t="s">
        <v>424</v>
      </c>
      <c r="C23" s="11">
        <v>2004</v>
      </c>
      <c r="D23" s="11" t="s">
        <v>38</v>
      </c>
      <c r="E23" s="11" t="s">
        <v>660</v>
      </c>
      <c r="F23" s="11">
        <v>102</v>
      </c>
      <c r="G23" s="12">
        <f t="shared" ref="G23:G24" si="4">F23</f>
        <v>102</v>
      </c>
      <c r="H23" s="11"/>
      <c r="I23" s="12">
        <f t="shared" ref="I23:I24" si="5">H23*0.5</f>
        <v>0</v>
      </c>
      <c r="J23" s="11"/>
      <c r="K23" s="12">
        <f t="shared" ref="K23:K24" si="6">J23*1.5</f>
        <v>0</v>
      </c>
      <c r="L23" s="12">
        <f t="shared" ref="L23:L24" si="7">K23+I23+G23</f>
        <v>102</v>
      </c>
      <c r="M23" s="11">
        <v>2</v>
      </c>
      <c r="N23" s="11">
        <v>2</v>
      </c>
      <c r="O23" s="58">
        <v>18</v>
      </c>
      <c r="P23" s="53" t="s">
        <v>473</v>
      </c>
    </row>
    <row r="24" spans="1:16" ht="57.6">
      <c r="A24" s="11" t="s">
        <v>477</v>
      </c>
      <c r="B24" s="11" t="s">
        <v>424</v>
      </c>
      <c r="C24" s="11">
        <v>2000</v>
      </c>
      <c r="D24" s="11" t="s">
        <v>38</v>
      </c>
      <c r="E24" s="11" t="s">
        <v>661</v>
      </c>
      <c r="F24" s="11">
        <v>115</v>
      </c>
      <c r="G24" s="12">
        <f t="shared" si="4"/>
        <v>115</v>
      </c>
      <c r="H24" s="11"/>
      <c r="I24" s="12">
        <f t="shared" si="5"/>
        <v>0</v>
      </c>
      <c r="J24" s="11"/>
      <c r="K24" s="12">
        <f t="shared" si="6"/>
        <v>0</v>
      </c>
      <c r="L24" s="12">
        <f t="shared" si="7"/>
        <v>115</v>
      </c>
      <c r="M24" s="11">
        <v>1</v>
      </c>
      <c r="N24" s="11">
        <v>1</v>
      </c>
      <c r="O24" s="58">
        <v>20</v>
      </c>
      <c r="P24" s="53" t="s">
        <v>478</v>
      </c>
    </row>
    <row r="25" spans="1:16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1"/>
    </row>
    <row r="26" spans="1:16" ht="18">
      <c r="A26" s="2" t="s">
        <v>113</v>
      </c>
      <c r="B26" s="119" t="s">
        <v>12</v>
      </c>
      <c r="C26" s="114" t="s">
        <v>1</v>
      </c>
      <c r="D26" s="115" t="s">
        <v>13</v>
      </c>
      <c r="E26" s="114" t="s">
        <v>11</v>
      </c>
      <c r="F26" s="112" t="s">
        <v>2</v>
      </c>
      <c r="G26" s="112"/>
      <c r="H26" s="112" t="s">
        <v>5</v>
      </c>
      <c r="I26" s="112"/>
      <c r="J26" s="112" t="s">
        <v>6</v>
      </c>
      <c r="K26" s="112"/>
      <c r="L26" s="113" t="s">
        <v>7</v>
      </c>
      <c r="M26" s="114" t="s">
        <v>8</v>
      </c>
      <c r="N26" s="115" t="s">
        <v>9</v>
      </c>
      <c r="O26" s="118" t="s">
        <v>10</v>
      </c>
      <c r="P26" s="112" t="s">
        <v>556</v>
      </c>
    </row>
    <row r="27" spans="1:16" ht="14.4" customHeight="1">
      <c r="A27" s="112" t="s">
        <v>0</v>
      </c>
      <c r="B27" s="120"/>
      <c r="C27" s="114"/>
      <c r="D27" s="116"/>
      <c r="E27" s="114"/>
      <c r="F27" s="112"/>
      <c r="G27" s="112"/>
      <c r="H27" s="112"/>
      <c r="I27" s="112"/>
      <c r="J27" s="112"/>
      <c r="K27" s="112"/>
      <c r="L27" s="113"/>
      <c r="M27" s="114"/>
      <c r="N27" s="116"/>
      <c r="O27" s="118"/>
      <c r="P27" s="112"/>
    </row>
    <row r="28" spans="1:16">
      <c r="A28" s="112"/>
      <c r="B28" s="121"/>
      <c r="C28" s="114"/>
      <c r="D28" s="117"/>
      <c r="E28" s="114"/>
      <c r="F28" s="3" t="s">
        <v>3</v>
      </c>
      <c r="G28" s="4" t="s">
        <v>4</v>
      </c>
      <c r="H28" s="3" t="s">
        <v>3</v>
      </c>
      <c r="I28" s="4" t="s">
        <v>4</v>
      </c>
      <c r="J28" s="3" t="s">
        <v>3</v>
      </c>
      <c r="K28" s="4" t="s">
        <v>4</v>
      </c>
      <c r="L28" s="113"/>
      <c r="M28" s="114"/>
      <c r="N28" s="117"/>
      <c r="O28" s="118"/>
      <c r="P28" s="112"/>
    </row>
    <row r="29" spans="1:16" ht="57.6">
      <c r="A29" s="5" t="s">
        <v>435</v>
      </c>
      <c r="B29" s="5" t="s">
        <v>424</v>
      </c>
      <c r="C29" s="5">
        <v>1991</v>
      </c>
      <c r="D29" s="5" t="s">
        <v>38</v>
      </c>
      <c r="E29" s="5" t="s">
        <v>662</v>
      </c>
      <c r="F29" s="5">
        <v>80</v>
      </c>
      <c r="G29" s="6">
        <f t="shared" ref="G29" si="8">F29</f>
        <v>80</v>
      </c>
      <c r="H29" s="5"/>
      <c r="I29" s="6">
        <f t="shared" ref="I29" si="9">H29*0.5</f>
        <v>0</v>
      </c>
      <c r="J29" s="5"/>
      <c r="K29" s="6">
        <f t="shared" ref="K29" si="10">J29*1.5</f>
        <v>0</v>
      </c>
      <c r="L29" s="6">
        <f t="shared" ref="L29" si="11">K29+I29+G29</f>
        <v>80</v>
      </c>
      <c r="M29" s="5">
        <v>1</v>
      </c>
      <c r="N29" s="5">
        <v>1</v>
      </c>
      <c r="O29" s="59">
        <v>20</v>
      </c>
      <c r="P29" s="51" t="s">
        <v>479</v>
      </c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"/>
    </row>
    <row r="31" spans="1:16" ht="18">
      <c r="A31" s="8" t="s">
        <v>114</v>
      </c>
      <c r="B31" s="128" t="s">
        <v>12</v>
      </c>
      <c r="C31" s="123" t="s">
        <v>1</v>
      </c>
      <c r="D31" s="124" t="s">
        <v>13</v>
      </c>
      <c r="E31" s="123" t="s">
        <v>11</v>
      </c>
      <c r="F31" s="111" t="s">
        <v>2</v>
      </c>
      <c r="G31" s="111"/>
      <c r="H31" s="111" t="s">
        <v>5</v>
      </c>
      <c r="I31" s="111"/>
      <c r="J31" s="111" t="s">
        <v>6</v>
      </c>
      <c r="K31" s="111"/>
      <c r="L31" s="122" t="s">
        <v>7</v>
      </c>
      <c r="M31" s="123" t="s">
        <v>8</v>
      </c>
      <c r="N31" s="124" t="s">
        <v>9</v>
      </c>
      <c r="O31" s="127" t="s">
        <v>10</v>
      </c>
      <c r="P31" s="111" t="s">
        <v>556</v>
      </c>
    </row>
    <row r="32" spans="1:16" ht="14.4" customHeight="1">
      <c r="A32" s="111" t="s">
        <v>0</v>
      </c>
      <c r="B32" s="129"/>
      <c r="C32" s="123"/>
      <c r="D32" s="125"/>
      <c r="E32" s="123"/>
      <c r="F32" s="111"/>
      <c r="G32" s="111"/>
      <c r="H32" s="111"/>
      <c r="I32" s="111"/>
      <c r="J32" s="111"/>
      <c r="K32" s="111"/>
      <c r="L32" s="122"/>
      <c r="M32" s="123"/>
      <c r="N32" s="125"/>
      <c r="O32" s="127"/>
      <c r="P32" s="111"/>
    </row>
    <row r="33" spans="1:16">
      <c r="A33" s="111"/>
      <c r="B33" s="130"/>
      <c r="C33" s="123"/>
      <c r="D33" s="126"/>
      <c r="E33" s="123"/>
      <c r="F33" s="9" t="s">
        <v>3</v>
      </c>
      <c r="G33" s="10" t="s">
        <v>4</v>
      </c>
      <c r="H33" s="9" t="s">
        <v>3</v>
      </c>
      <c r="I33" s="10" t="s">
        <v>4</v>
      </c>
      <c r="J33" s="9" t="s">
        <v>3</v>
      </c>
      <c r="K33" s="10" t="s">
        <v>4</v>
      </c>
      <c r="L33" s="122"/>
      <c r="M33" s="123"/>
      <c r="N33" s="126"/>
      <c r="O33" s="127"/>
      <c r="P33" s="111"/>
    </row>
    <row r="34" spans="1:16" ht="43.2">
      <c r="A34" s="11" t="s">
        <v>486</v>
      </c>
      <c r="B34" s="11" t="s">
        <v>424</v>
      </c>
      <c r="C34" s="11">
        <v>1987</v>
      </c>
      <c r="D34" s="11" t="s">
        <v>38</v>
      </c>
      <c r="E34" s="11" t="s">
        <v>663</v>
      </c>
      <c r="F34" s="11">
        <v>124</v>
      </c>
      <c r="G34" s="12">
        <f t="shared" ref="G34" si="12">F34</f>
        <v>124</v>
      </c>
      <c r="H34" s="11"/>
      <c r="I34" s="12">
        <f t="shared" ref="I34" si="13">H34*0.5</f>
        <v>0</v>
      </c>
      <c r="J34" s="11"/>
      <c r="K34" s="12">
        <f t="shared" ref="K34" si="14">J34*1.5</f>
        <v>0</v>
      </c>
      <c r="L34" s="12">
        <f t="shared" ref="L34" si="15">K34+I34+G34</f>
        <v>124</v>
      </c>
      <c r="M34" s="11">
        <v>1</v>
      </c>
      <c r="N34" s="11">
        <v>1</v>
      </c>
      <c r="O34" s="58">
        <v>20</v>
      </c>
      <c r="P34" s="53" t="s">
        <v>487</v>
      </c>
    </row>
    <row r="35" spans="1:16">
      <c r="A35" s="5" t="s">
        <v>561</v>
      </c>
      <c r="B35" s="5" t="s">
        <v>560</v>
      </c>
      <c r="C35" s="5">
        <v>2002</v>
      </c>
      <c r="D35" s="5" t="s">
        <v>39</v>
      </c>
      <c r="E35" s="5" t="s">
        <v>614</v>
      </c>
      <c r="F35" s="5">
        <v>76</v>
      </c>
      <c r="G35" s="6">
        <f t="shared" ref="G35" si="16">F35</f>
        <v>76</v>
      </c>
      <c r="H35" s="5"/>
      <c r="I35" s="6">
        <f t="shared" ref="I35" si="17">H35*0.5</f>
        <v>0</v>
      </c>
      <c r="J35" s="5"/>
      <c r="K35" s="6">
        <f t="shared" ref="K35" si="18">J35*1.5</f>
        <v>0</v>
      </c>
      <c r="L35" s="6">
        <f t="shared" ref="L35" si="19">K35+I35+G35</f>
        <v>76</v>
      </c>
      <c r="M35" s="5">
        <v>2</v>
      </c>
      <c r="N35" s="5">
        <v>3</v>
      </c>
      <c r="O35" s="59">
        <v>16</v>
      </c>
      <c r="P35" s="5" t="s">
        <v>559</v>
      </c>
    </row>
    <row r="36" spans="1:16">
      <c r="A36" s="46" t="s">
        <v>294</v>
      </c>
      <c r="B36" s="11" t="s">
        <v>288</v>
      </c>
      <c r="C36" s="47">
        <v>1990</v>
      </c>
      <c r="D36" s="11" t="s">
        <v>39</v>
      </c>
      <c r="E36" s="11" t="s">
        <v>611</v>
      </c>
      <c r="F36" s="11">
        <v>100</v>
      </c>
      <c r="G36" s="12">
        <f t="shared" ref="G36" si="20">F36</f>
        <v>100</v>
      </c>
      <c r="H36" s="11"/>
      <c r="I36" s="12">
        <f t="shared" ref="I36" si="21">H36*0.5</f>
        <v>0</v>
      </c>
      <c r="J36" s="11"/>
      <c r="K36" s="12">
        <f t="shared" ref="K36" si="22">J36*1.5</f>
        <v>0</v>
      </c>
      <c r="L36" s="12">
        <f t="shared" ref="L36" si="23">K36+I36+G36</f>
        <v>100</v>
      </c>
      <c r="M36" s="11">
        <v>1</v>
      </c>
      <c r="N36" s="11">
        <v>2</v>
      </c>
      <c r="O36" s="58">
        <v>18</v>
      </c>
      <c r="P36" s="69" t="s">
        <v>295</v>
      </c>
    </row>
    <row r="37" spans="1:1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1"/>
    </row>
    <row r="38" spans="1:16" ht="18">
      <c r="A38" s="2" t="s">
        <v>115</v>
      </c>
      <c r="B38" s="119" t="s">
        <v>12</v>
      </c>
      <c r="C38" s="114" t="s">
        <v>1</v>
      </c>
      <c r="D38" s="115" t="s">
        <v>13</v>
      </c>
      <c r="E38" s="114" t="s">
        <v>11</v>
      </c>
      <c r="F38" s="112" t="s">
        <v>2</v>
      </c>
      <c r="G38" s="112"/>
      <c r="H38" s="112" t="s">
        <v>5</v>
      </c>
      <c r="I38" s="112"/>
      <c r="J38" s="112" t="s">
        <v>6</v>
      </c>
      <c r="K38" s="112"/>
      <c r="L38" s="113" t="s">
        <v>7</v>
      </c>
      <c r="M38" s="114" t="s">
        <v>8</v>
      </c>
      <c r="N38" s="115" t="s">
        <v>9</v>
      </c>
      <c r="O38" s="118" t="s">
        <v>10</v>
      </c>
      <c r="P38" s="112" t="s">
        <v>556</v>
      </c>
    </row>
    <row r="39" spans="1:16" ht="14.4" customHeight="1">
      <c r="A39" s="112" t="s">
        <v>0</v>
      </c>
      <c r="B39" s="120"/>
      <c r="C39" s="114"/>
      <c r="D39" s="116"/>
      <c r="E39" s="114"/>
      <c r="F39" s="112"/>
      <c r="G39" s="112"/>
      <c r="H39" s="112"/>
      <c r="I39" s="112"/>
      <c r="J39" s="112"/>
      <c r="K39" s="112"/>
      <c r="L39" s="113"/>
      <c r="M39" s="114"/>
      <c r="N39" s="116"/>
      <c r="O39" s="118"/>
      <c r="P39" s="112"/>
    </row>
    <row r="40" spans="1:16">
      <c r="A40" s="112"/>
      <c r="B40" s="121"/>
      <c r="C40" s="114"/>
      <c r="D40" s="117"/>
      <c r="E40" s="114"/>
      <c r="F40" s="3" t="s">
        <v>3</v>
      </c>
      <c r="G40" s="4" t="s">
        <v>4</v>
      </c>
      <c r="H40" s="3" t="s">
        <v>3</v>
      </c>
      <c r="I40" s="4" t="s">
        <v>4</v>
      </c>
      <c r="J40" s="3" t="s">
        <v>3</v>
      </c>
      <c r="K40" s="4" t="s">
        <v>4</v>
      </c>
      <c r="L40" s="113"/>
      <c r="M40" s="114"/>
      <c r="N40" s="117"/>
      <c r="O40" s="118"/>
      <c r="P40" s="112"/>
    </row>
    <row r="41" spans="1:16" ht="57.6">
      <c r="A41" s="5" t="s">
        <v>481</v>
      </c>
      <c r="B41" s="5" t="s">
        <v>424</v>
      </c>
      <c r="C41" s="5">
        <v>1989</v>
      </c>
      <c r="D41" s="5" t="s">
        <v>38</v>
      </c>
      <c r="E41" s="5" t="s">
        <v>665</v>
      </c>
      <c r="F41" s="5">
        <v>125</v>
      </c>
      <c r="G41" s="6">
        <f t="shared" ref="G41" si="24">F41</f>
        <v>125</v>
      </c>
      <c r="H41" s="5"/>
      <c r="I41" s="6">
        <f t="shared" ref="I41" si="25">H41*0.5</f>
        <v>0</v>
      </c>
      <c r="J41" s="5"/>
      <c r="K41" s="6">
        <f t="shared" ref="K41" si="26">J41*1.5</f>
        <v>0</v>
      </c>
      <c r="L41" s="6">
        <f t="shared" ref="L41" si="27">K41+I41+G41</f>
        <v>125</v>
      </c>
      <c r="M41" s="5">
        <v>1</v>
      </c>
      <c r="N41" s="5">
        <v>1</v>
      </c>
      <c r="O41" s="59">
        <v>20</v>
      </c>
      <c r="P41" s="51" t="s">
        <v>488</v>
      </c>
    </row>
    <row r="42" spans="1:16">
      <c r="A42" s="5" t="s">
        <v>420</v>
      </c>
      <c r="B42" s="5" t="s">
        <v>418</v>
      </c>
      <c r="C42" s="5">
        <v>1996</v>
      </c>
      <c r="D42" s="5" t="s">
        <v>39</v>
      </c>
      <c r="E42" s="5" t="s">
        <v>589</v>
      </c>
      <c r="F42" s="5">
        <v>80</v>
      </c>
      <c r="G42" s="6">
        <f t="shared" ref="G42" si="28">F42</f>
        <v>80</v>
      </c>
      <c r="H42" s="5"/>
      <c r="I42" s="6">
        <f t="shared" ref="I42" si="29">H42*0.5</f>
        <v>0</v>
      </c>
      <c r="J42" s="5"/>
      <c r="K42" s="6">
        <f t="shared" ref="K42" si="30">J42*1.5</f>
        <v>0</v>
      </c>
      <c r="L42" s="6">
        <f t="shared" ref="L42" si="31">K42+I42+G42</f>
        <v>80</v>
      </c>
      <c r="M42" s="5">
        <v>1</v>
      </c>
      <c r="N42" s="5">
        <v>2</v>
      </c>
      <c r="O42" s="59">
        <v>18</v>
      </c>
      <c r="P42" s="5" t="s">
        <v>421</v>
      </c>
    </row>
    <row r="43" spans="1:1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1"/>
    </row>
    <row r="44" spans="1:16" ht="18">
      <c r="A44" s="8" t="s">
        <v>116</v>
      </c>
      <c r="B44" s="128" t="s">
        <v>12</v>
      </c>
      <c r="C44" s="123" t="s">
        <v>1</v>
      </c>
      <c r="D44" s="124" t="s">
        <v>13</v>
      </c>
      <c r="E44" s="123" t="s">
        <v>11</v>
      </c>
      <c r="F44" s="111" t="s">
        <v>2</v>
      </c>
      <c r="G44" s="111"/>
      <c r="H44" s="111" t="s">
        <v>5</v>
      </c>
      <c r="I44" s="111"/>
      <c r="J44" s="111" t="s">
        <v>6</v>
      </c>
      <c r="K44" s="111"/>
      <c r="L44" s="122" t="s">
        <v>7</v>
      </c>
      <c r="M44" s="123" t="s">
        <v>8</v>
      </c>
      <c r="N44" s="124" t="s">
        <v>9</v>
      </c>
      <c r="O44" s="127" t="s">
        <v>10</v>
      </c>
      <c r="P44" s="111" t="s">
        <v>556</v>
      </c>
    </row>
    <row r="45" spans="1:16" ht="14.4" customHeight="1">
      <c r="A45" s="111" t="s">
        <v>0</v>
      </c>
      <c r="B45" s="129"/>
      <c r="C45" s="123"/>
      <c r="D45" s="125"/>
      <c r="E45" s="123"/>
      <c r="F45" s="111"/>
      <c r="G45" s="111"/>
      <c r="H45" s="111"/>
      <c r="I45" s="111"/>
      <c r="J45" s="111"/>
      <c r="K45" s="111"/>
      <c r="L45" s="122"/>
      <c r="M45" s="123"/>
      <c r="N45" s="125"/>
      <c r="O45" s="127"/>
      <c r="P45" s="111"/>
    </row>
    <row r="46" spans="1:16">
      <c r="A46" s="111"/>
      <c r="B46" s="130"/>
      <c r="C46" s="123"/>
      <c r="D46" s="126"/>
      <c r="E46" s="123"/>
      <c r="F46" s="9" t="s">
        <v>3</v>
      </c>
      <c r="G46" s="10" t="s">
        <v>4</v>
      </c>
      <c r="H46" s="9" t="s">
        <v>3</v>
      </c>
      <c r="I46" s="10" t="s">
        <v>4</v>
      </c>
      <c r="J46" s="9" t="s">
        <v>3</v>
      </c>
      <c r="K46" s="10" t="s">
        <v>4</v>
      </c>
      <c r="L46" s="122"/>
      <c r="M46" s="123"/>
      <c r="N46" s="126"/>
      <c r="O46" s="127"/>
      <c r="P46" s="111"/>
    </row>
    <row r="47" spans="1:16" ht="57.6">
      <c r="A47" s="11" t="s">
        <v>501</v>
      </c>
      <c r="B47" s="11" t="s">
        <v>424</v>
      </c>
      <c r="C47" s="11">
        <v>1996</v>
      </c>
      <c r="D47" s="11" t="s">
        <v>38</v>
      </c>
      <c r="E47" s="11" t="s">
        <v>674</v>
      </c>
      <c r="F47" s="11">
        <v>123</v>
      </c>
      <c r="G47" s="12">
        <f t="shared" ref="G47:G48" si="32">F47</f>
        <v>123</v>
      </c>
      <c r="H47" s="11"/>
      <c r="I47" s="12">
        <f t="shared" ref="I47:I48" si="33">H47*0.5</f>
        <v>0</v>
      </c>
      <c r="J47" s="11"/>
      <c r="K47" s="12">
        <f t="shared" ref="K47:K48" si="34">J47*1.5</f>
        <v>0</v>
      </c>
      <c r="L47" s="12">
        <f t="shared" ref="L47:L48" si="35">K47+I47+G47</f>
        <v>123</v>
      </c>
      <c r="M47" s="11">
        <v>2</v>
      </c>
      <c r="N47" s="11">
        <v>2</v>
      </c>
      <c r="O47" s="58">
        <v>18</v>
      </c>
      <c r="P47" s="53" t="s">
        <v>502</v>
      </c>
    </row>
    <row r="48" spans="1:16" ht="57.6">
      <c r="A48" s="11" t="s">
        <v>534</v>
      </c>
      <c r="B48" s="11" t="s">
        <v>424</v>
      </c>
      <c r="C48" s="11">
        <v>1995</v>
      </c>
      <c r="D48" s="11" t="s">
        <v>38</v>
      </c>
      <c r="E48" s="11" t="s">
        <v>674</v>
      </c>
      <c r="F48" s="11">
        <v>133</v>
      </c>
      <c r="G48" s="12">
        <f t="shared" si="32"/>
        <v>133</v>
      </c>
      <c r="H48" s="11"/>
      <c r="I48" s="12">
        <f t="shared" si="33"/>
        <v>0</v>
      </c>
      <c r="J48" s="11"/>
      <c r="K48" s="12">
        <f t="shared" si="34"/>
        <v>0</v>
      </c>
      <c r="L48" s="12">
        <f t="shared" si="35"/>
        <v>133</v>
      </c>
      <c r="M48" s="11">
        <v>1</v>
      </c>
      <c r="N48" s="11">
        <v>1</v>
      </c>
      <c r="O48" s="58">
        <v>20</v>
      </c>
      <c r="P48" s="53" t="s">
        <v>488</v>
      </c>
    </row>
    <row r="49" spans="1:16">
      <c r="A49" s="46" t="s">
        <v>289</v>
      </c>
      <c r="B49" s="11" t="s">
        <v>288</v>
      </c>
      <c r="C49" s="47">
        <v>1975</v>
      </c>
      <c r="D49" s="11" t="s">
        <v>39</v>
      </c>
      <c r="E49" s="11" t="s">
        <v>609</v>
      </c>
      <c r="F49" s="11">
        <v>90</v>
      </c>
      <c r="G49" s="12">
        <f t="shared" ref="G49" si="36">F49</f>
        <v>90</v>
      </c>
      <c r="H49" s="11"/>
      <c r="I49" s="12">
        <f t="shared" ref="I49" si="37">H49*0.5</f>
        <v>0</v>
      </c>
      <c r="J49" s="11"/>
      <c r="K49" s="12">
        <f t="shared" ref="K49" si="38">J49*1.5</f>
        <v>0</v>
      </c>
      <c r="L49" s="12">
        <f t="shared" ref="L49" si="39">K49+I49+G49</f>
        <v>90</v>
      </c>
      <c r="M49" s="11">
        <v>1</v>
      </c>
      <c r="N49" s="11">
        <v>3</v>
      </c>
      <c r="O49" s="58">
        <v>16</v>
      </c>
      <c r="P49" s="69" t="s">
        <v>289</v>
      </c>
    </row>
    <row r="50" spans="1:16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1"/>
    </row>
    <row r="51" spans="1:16" ht="18">
      <c r="A51" s="2" t="s">
        <v>117</v>
      </c>
      <c r="B51" s="119" t="s">
        <v>12</v>
      </c>
      <c r="C51" s="114" t="s">
        <v>1</v>
      </c>
      <c r="D51" s="115" t="s">
        <v>13</v>
      </c>
      <c r="E51" s="114" t="s">
        <v>11</v>
      </c>
      <c r="F51" s="112" t="s">
        <v>2</v>
      </c>
      <c r="G51" s="112"/>
      <c r="H51" s="112" t="s">
        <v>5</v>
      </c>
      <c r="I51" s="112"/>
      <c r="J51" s="112" t="s">
        <v>6</v>
      </c>
      <c r="K51" s="112"/>
      <c r="L51" s="113" t="s">
        <v>7</v>
      </c>
      <c r="M51" s="114" t="s">
        <v>8</v>
      </c>
      <c r="N51" s="115" t="s">
        <v>9</v>
      </c>
      <c r="O51" s="118" t="s">
        <v>10</v>
      </c>
      <c r="P51" s="112" t="s">
        <v>556</v>
      </c>
    </row>
    <row r="52" spans="1:16">
      <c r="A52" s="112" t="s">
        <v>0</v>
      </c>
      <c r="B52" s="120"/>
      <c r="C52" s="114"/>
      <c r="D52" s="116"/>
      <c r="E52" s="114"/>
      <c r="F52" s="112"/>
      <c r="G52" s="112"/>
      <c r="H52" s="112"/>
      <c r="I52" s="112"/>
      <c r="J52" s="112"/>
      <c r="K52" s="112"/>
      <c r="L52" s="113"/>
      <c r="M52" s="114"/>
      <c r="N52" s="116"/>
      <c r="O52" s="118"/>
      <c r="P52" s="112"/>
    </row>
    <row r="53" spans="1:16">
      <c r="A53" s="112"/>
      <c r="B53" s="121"/>
      <c r="C53" s="114"/>
      <c r="D53" s="117"/>
      <c r="E53" s="114"/>
      <c r="F53" s="3" t="s">
        <v>3</v>
      </c>
      <c r="G53" s="4" t="s">
        <v>4</v>
      </c>
      <c r="H53" s="3" t="s">
        <v>3</v>
      </c>
      <c r="I53" s="4" t="s">
        <v>4</v>
      </c>
      <c r="J53" s="3" t="s">
        <v>3</v>
      </c>
      <c r="K53" s="4" t="s">
        <v>4</v>
      </c>
      <c r="L53" s="113"/>
      <c r="M53" s="114"/>
      <c r="N53" s="117"/>
      <c r="O53" s="118"/>
      <c r="P53" s="112"/>
    </row>
    <row r="54" spans="1:16">
      <c r="A54" s="5" t="s">
        <v>353</v>
      </c>
      <c r="B54" s="5" t="s">
        <v>349</v>
      </c>
      <c r="C54" s="5">
        <v>1973</v>
      </c>
      <c r="D54" s="5" t="s">
        <v>38</v>
      </c>
      <c r="E54" s="5" t="s">
        <v>585</v>
      </c>
      <c r="F54" s="5">
        <v>60</v>
      </c>
      <c r="G54" s="6">
        <f t="shared" ref="G54:G57" si="40">F54</f>
        <v>60</v>
      </c>
      <c r="H54" s="5"/>
      <c r="I54" s="6">
        <f t="shared" ref="I54:I57" si="41">H54*0.5</f>
        <v>0</v>
      </c>
      <c r="J54" s="5"/>
      <c r="K54" s="6">
        <f t="shared" ref="K54:K57" si="42">J54*1.5</f>
        <v>0</v>
      </c>
      <c r="L54" s="6">
        <f t="shared" ref="L54:L57" si="43">K54+I54+G54</f>
        <v>60</v>
      </c>
      <c r="M54" s="5">
        <v>3</v>
      </c>
      <c r="N54" s="5">
        <v>3</v>
      </c>
      <c r="O54" s="59">
        <v>16</v>
      </c>
      <c r="P54" s="5"/>
    </row>
    <row r="55" spans="1:16">
      <c r="A55" s="5" t="s">
        <v>402</v>
      </c>
      <c r="B55" s="5" t="s">
        <v>397</v>
      </c>
      <c r="C55" s="5">
        <v>1992</v>
      </c>
      <c r="D55" s="5" t="s">
        <v>38</v>
      </c>
      <c r="E55" s="5" t="s">
        <v>605</v>
      </c>
      <c r="F55" s="5">
        <v>55</v>
      </c>
      <c r="G55" s="6">
        <f t="shared" si="40"/>
        <v>55</v>
      </c>
      <c r="H55" s="5"/>
      <c r="I55" s="6">
        <f t="shared" si="41"/>
        <v>0</v>
      </c>
      <c r="J55" s="5"/>
      <c r="K55" s="6">
        <f t="shared" si="42"/>
        <v>0</v>
      </c>
      <c r="L55" s="6">
        <f t="shared" si="43"/>
        <v>55</v>
      </c>
      <c r="M55" s="5">
        <v>4</v>
      </c>
      <c r="N55" s="5">
        <v>4</v>
      </c>
      <c r="O55" s="59">
        <v>15</v>
      </c>
      <c r="P55" s="5"/>
    </row>
    <row r="56" spans="1:16" ht="57.6">
      <c r="A56" s="5" t="s">
        <v>506</v>
      </c>
      <c r="B56" s="5" t="s">
        <v>424</v>
      </c>
      <c r="C56" s="5">
        <v>1995</v>
      </c>
      <c r="D56" s="5" t="s">
        <v>38</v>
      </c>
      <c r="E56" s="5" t="s">
        <v>667</v>
      </c>
      <c r="F56" s="5">
        <v>130</v>
      </c>
      <c r="G56" s="6">
        <f t="shared" si="40"/>
        <v>130</v>
      </c>
      <c r="H56" s="5"/>
      <c r="I56" s="6">
        <f t="shared" si="41"/>
        <v>0</v>
      </c>
      <c r="J56" s="5"/>
      <c r="K56" s="6">
        <f t="shared" si="42"/>
        <v>0</v>
      </c>
      <c r="L56" s="6">
        <f t="shared" si="43"/>
        <v>130</v>
      </c>
      <c r="M56" s="5">
        <v>1</v>
      </c>
      <c r="N56" s="5">
        <v>1</v>
      </c>
      <c r="O56" s="59">
        <v>20</v>
      </c>
      <c r="P56" s="51" t="s">
        <v>507</v>
      </c>
    </row>
    <row r="57" spans="1:16" ht="28.8">
      <c r="A57" s="5" t="s">
        <v>532</v>
      </c>
      <c r="B57" s="5" t="s">
        <v>424</v>
      </c>
      <c r="C57" s="5">
        <v>1991</v>
      </c>
      <c r="D57" s="5" t="s">
        <v>38</v>
      </c>
      <c r="E57" s="5" t="s">
        <v>683</v>
      </c>
      <c r="F57" s="5">
        <v>68</v>
      </c>
      <c r="G57" s="6">
        <f t="shared" si="40"/>
        <v>68</v>
      </c>
      <c r="H57" s="5"/>
      <c r="I57" s="6">
        <f t="shared" si="41"/>
        <v>0</v>
      </c>
      <c r="J57" s="5"/>
      <c r="K57" s="6">
        <f t="shared" si="42"/>
        <v>0</v>
      </c>
      <c r="L57" s="6">
        <f t="shared" si="43"/>
        <v>68</v>
      </c>
      <c r="M57" s="5">
        <v>2</v>
      </c>
      <c r="N57" s="5">
        <v>2</v>
      </c>
      <c r="O57" s="59">
        <v>18</v>
      </c>
      <c r="P57" s="51" t="s">
        <v>533</v>
      </c>
    </row>
    <row r="58" spans="1:16">
      <c r="A58" s="44" t="s">
        <v>291</v>
      </c>
      <c r="B58" s="5" t="s">
        <v>288</v>
      </c>
      <c r="C58" s="45">
        <v>1984</v>
      </c>
      <c r="D58" s="5" t="s">
        <v>39</v>
      </c>
      <c r="E58" s="5" t="s">
        <v>610</v>
      </c>
      <c r="F58" s="5">
        <v>45</v>
      </c>
      <c r="G58" s="6">
        <f t="shared" ref="G58" si="44">F58</f>
        <v>45</v>
      </c>
      <c r="H58" s="5"/>
      <c r="I58" s="6">
        <f t="shared" ref="I58" si="45">H58*0.5</f>
        <v>0</v>
      </c>
      <c r="J58" s="5"/>
      <c r="K58" s="6">
        <f t="shared" ref="K58" si="46">J58*1.5</f>
        <v>0</v>
      </c>
      <c r="L58" s="6">
        <f t="shared" ref="L58" si="47">K58+I58+G58</f>
        <v>45</v>
      </c>
      <c r="M58" s="5">
        <v>1</v>
      </c>
      <c r="N58" s="5">
        <v>5</v>
      </c>
      <c r="O58" s="59">
        <v>14</v>
      </c>
      <c r="P58" s="81" t="s">
        <v>292</v>
      </c>
    </row>
    <row r="59" spans="1:16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1"/>
    </row>
    <row r="60" spans="1:16" ht="18">
      <c r="A60" s="8" t="s">
        <v>118</v>
      </c>
      <c r="B60" s="128" t="s">
        <v>12</v>
      </c>
      <c r="C60" s="123" t="s">
        <v>1</v>
      </c>
      <c r="D60" s="124" t="s">
        <v>13</v>
      </c>
      <c r="E60" s="123" t="s">
        <v>11</v>
      </c>
      <c r="F60" s="111" t="s">
        <v>2</v>
      </c>
      <c r="G60" s="111"/>
      <c r="H60" s="111" t="s">
        <v>5</v>
      </c>
      <c r="I60" s="111"/>
      <c r="J60" s="111" t="s">
        <v>6</v>
      </c>
      <c r="K60" s="111"/>
      <c r="L60" s="122" t="s">
        <v>7</v>
      </c>
      <c r="M60" s="123" t="s">
        <v>8</v>
      </c>
      <c r="N60" s="124" t="s">
        <v>9</v>
      </c>
      <c r="O60" s="127" t="s">
        <v>10</v>
      </c>
      <c r="P60" s="111" t="s">
        <v>556</v>
      </c>
    </row>
    <row r="61" spans="1:16" ht="14.4" customHeight="1">
      <c r="A61" s="111" t="s">
        <v>0</v>
      </c>
      <c r="B61" s="129"/>
      <c r="C61" s="123"/>
      <c r="D61" s="125"/>
      <c r="E61" s="123"/>
      <c r="F61" s="111"/>
      <c r="G61" s="111"/>
      <c r="H61" s="111"/>
      <c r="I61" s="111"/>
      <c r="J61" s="111"/>
      <c r="K61" s="111"/>
      <c r="L61" s="122"/>
      <c r="M61" s="123"/>
      <c r="N61" s="125"/>
      <c r="O61" s="127"/>
      <c r="P61" s="111"/>
    </row>
    <row r="62" spans="1:16">
      <c r="A62" s="111"/>
      <c r="B62" s="130"/>
      <c r="C62" s="123"/>
      <c r="D62" s="126"/>
      <c r="E62" s="123"/>
      <c r="F62" s="9" t="s">
        <v>3</v>
      </c>
      <c r="G62" s="10" t="s">
        <v>4</v>
      </c>
      <c r="H62" s="9" t="s">
        <v>3</v>
      </c>
      <c r="I62" s="10" t="s">
        <v>4</v>
      </c>
      <c r="J62" s="9" t="s">
        <v>3</v>
      </c>
      <c r="K62" s="10" t="s">
        <v>4</v>
      </c>
      <c r="L62" s="122"/>
      <c r="M62" s="123"/>
      <c r="N62" s="126"/>
      <c r="O62" s="127"/>
      <c r="P62" s="111"/>
    </row>
    <row r="63" spans="1:16">
      <c r="A63" s="11" t="s">
        <v>310</v>
      </c>
      <c r="B63" s="11" t="s">
        <v>311</v>
      </c>
      <c r="C63" s="11">
        <v>1984</v>
      </c>
      <c r="D63" s="11" t="s">
        <v>44</v>
      </c>
      <c r="E63" s="11" t="s">
        <v>590</v>
      </c>
      <c r="F63" s="11">
        <v>8</v>
      </c>
      <c r="G63" s="12">
        <f t="shared" ref="G63" si="48">F63</f>
        <v>8</v>
      </c>
      <c r="H63" s="11"/>
      <c r="I63" s="12">
        <f t="shared" ref="I63:I64" si="49">H63*0.5</f>
        <v>0</v>
      </c>
      <c r="J63" s="11"/>
      <c r="K63" s="12">
        <f t="shared" ref="K63:K64" si="50">J63*1.5</f>
        <v>0</v>
      </c>
      <c r="L63" s="12">
        <f t="shared" ref="L63:L64" si="51">K63+I63+G63</f>
        <v>8</v>
      </c>
      <c r="M63" s="11">
        <v>3</v>
      </c>
      <c r="N63" s="11">
        <v>3</v>
      </c>
      <c r="O63" s="58">
        <v>16</v>
      </c>
      <c r="P63" s="11" t="s">
        <v>312</v>
      </c>
    </row>
    <row r="64" spans="1:16" ht="28.8">
      <c r="A64" s="11" t="s">
        <v>520</v>
      </c>
      <c r="B64" s="11" t="s">
        <v>424</v>
      </c>
      <c r="C64" s="11">
        <v>2001</v>
      </c>
      <c r="D64" s="11" t="s">
        <v>44</v>
      </c>
      <c r="E64" s="11" t="s">
        <v>629</v>
      </c>
      <c r="F64" s="11">
        <v>57</v>
      </c>
      <c r="G64" s="12">
        <f>F64</f>
        <v>57</v>
      </c>
      <c r="H64" s="11"/>
      <c r="I64" s="12">
        <f t="shared" si="49"/>
        <v>0</v>
      </c>
      <c r="J64" s="11"/>
      <c r="K64" s="12">
        <f t="shared" si="50"/>
        <v>0</v>
      </c>
      <c r="L64" s="12">
        <f t="shared" si="51"/>
        <v>57</v>
      </c>
      <c r="M64" s="11">
        <v>1</v>
      </c>
      <c r="N64" s="11">
        <v>1</v>
      </c>
      <c r="O64" s="58">
        <v>20</v>
      </c>
      <c r="P64" s="53" t="s">
        <v>521</v>
      </c>
    </row>
    <row r="65" spans="1:16" ht="57.6">
      <c r="A65" s="11" t="s">
        <v>530</v>
      </c>
      <c r="B65" s="11" t="s">
        <v>424</v>
      </c>
      <c r="C65" s="11">
        <v>2007</v>
      </c>
      <c r="D65" s="11" t="s">
        <v>44</v>
      </c>
      <c r="E65" s="11" t="s">
        <v>630</v>
      </c>
      <c r="F65" s="11">
        <v>17</v>
      </c>
      <c r="G65" s="12">
        <v>0</v>
      </c>
      <c r="H65" s="11"/>
      <c r="I65" s="12">
        <v>0</v>
      </c>
      <c r="J65" s="11"/>
      <c r="K65" s="12">
        <v>0</v>
      </c>
      <c r="L65" s="12">
        <v>0</v>
      </c>
      <c r="M65" s="11">
        <v>2</v>
      </c>
      <c r="N65" s="11">
        <v>2</v>
      </c>
      <c r="O65" s="11">
        <v>18</v>
      </c>
      <c r="P65" s="53" t="s">
        <v>531</v>
      </c>
    </row>
    <row r="66" spans="1:1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90"/>
    </row>
    <row r="67" spans="1:16" ht="18">
      <c r="A67" s="8" t="s">
        <v>119</v>
      </c>
      <c r="B67" s="119" t="s">
        <v>12</v>
      </c>
      <c r="C67" s="114" t="s">
        <v>1</v>
      </c>
      <c r="D67" s="115" t="s">
        <v>13</v>
      </c>
      <c r="E67" s="114" t="s">
        <v>11</v>
      </c>
      <c r="F67" s="112" t="s">
        <v>2</v>
      </c>
      <c r="G67" s="112"/>
      <c r="H67" s="112" t="s">
        <v>5</v>
      </c>
      <c r="I67" s="112"/>
      <c r="J67" s="112" t="s">
        <v>6</v>
      </c>
      <c r="K67" s="112"/>
      <c r="L67" s="113" t="s">
        <v>7</v>
      </c>
      <c r="M67" s="114" t="s">
        <v>8</v>
      </c>
      <c r="N67" s="115" t="s">
        <v>9</v>
      </c>
      <c r="O67" s="118" t="s">
        <v>10</v>
      </c>
      <c r="P67" s="112" t="s">
        <v>556</v>
      </c>
    </row>
    <row r="68" spans="1:16">
      <c r="A68" s="112" t="s">
        <v>0</v>
      </c>
      <c r="B68" s="120"/>
      <c r="C68" s="114"/>
      <c r="D68" s="116"/>
      <c r="E68" s="114"/>
      <c r="F68" s="112"/>
      <c r="G68" s="112"/>
      <c r="H68" s="112"/>
      <c r="I68" s="112"/>
      <c r="J68" s="112"/>
      <c r="K68" s="112"/>
      <c r="L68" s="113"/>
      <c r="M68" s="114"/>
      <c r="N68" s="116"/>
      <c r="O68" s="118"/>
      <c r="P68" s="112"/>
    </row>
    <row r="69" spans="1:16">
      <c r="A69" s="112"/>
      <c r="B69" s="121"/>
      <c r="C69" s="114"/>
      <c r="D69" s="117"/>
      <c r="E69" s="114"/>
      <c r="F69" s="3" t="s">
        <v>3</v>
      </c>
      <c r="G69" s="4" t="s">
        <v>4</v>
      </c>
      <c r="H69" s="3" t="s">
        <v>3</v>
      </c>
      <c r="I69" s="4" t="s">
        <v>4</v>
      </c>
      <c r="J69" s="3" t="s">
        <v>3</v>
      </c>
      <c r="K69" s="4" t="s">
        <v>4</v>
      </c>
      <c r="L69" s="113"/>
      <c r="M69" s="114"/>
      <c r="N69" s="117"/>
      <c r="O69" s="118"/>
      <c r="P69" s="112"/>
    </row>
    <row r="70" spans="1:16" ht="28.8">
      <c r="A70" s="5" t="s">
        <v>513</v>
      </c>
      <c r="B70" s="5" t="s">
        <v>424</v>
      </c>
      <c r="C70" s="5">
        <v>2004</v>
      </c>
      <c r="D70" s="5" t="s">
        <v>44</v>
      </c>
      <c r="E70" s="5" t="s">
        <v>577</v>
      </c>
      <c r="F70" s="5">
        <v>59</v>
      </c>
      <c r="G70" s="6">
        <f t="shared" ref="G70" si="52">F70</f>
        <v>59</v>
      </c>
      <c r="H70" s="5"/>
      <c r="I70" s="6">
        <f t="shared" ref="I70" si="53">H70*0.5</f>
        <v>0</v>
      </c>
      <c r="J70" s="5"/>
      <c r="K70" s="6">
        <f t="shared" ref="K70" si="54">J70*1.5</f>
        <v>0</v>
      </c>
      <c r="L70" s="6">
        <f t="shared" ref="L70" si="55">K70+I70+G70</f>
        <v>59</v>
      </c>
      <c r="M70" s="5">
        <v>1</v>
      </c>
      <c r="N70" s="5">
        <v>1</v>
      </c>
      <c r="O70" s="59">
        <v>20</v>
      </c>
      <c r="P70" s="51" t="s">
        <v>514</v>
      </c>
    </row>
    <row r="71" spans="1:16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1"/>
    </row>
    <row r="73" spans="1:16">
      <c r="A73" s="67" t="s">
        <v>571</v>
      </c>
      <c r="B73" s="67"/>
      <c r="C73" s="67"/>
      <c r="D73" s="67"/>
      <c r="E73" s="67"/>
      <c r="F73" s="67"/>
      <c r="G73" s="67" t="s">
        <v>572</v>
      </c>
      <c r="H73" s="67" t="s">
        <v>572</v>
      </c>
      <c r="I73" s="67"/>
      <c r="J73" s="67"/>
      <c r="K73" s="67"/>
      <c r="L73" s="67"/>
      <c r="M73" s="67"/>
      <c r="N73" s="67"/>
      <c r="O73" s="67"/>
    </row>
  </sheetData>
  <mergeCells count="132">
    <mergeCell ref="P14:P16"/>
    <mergeCell ref="P20:P22"/>
    <mergeCell ref="P26:P28"/>
    <mergeCell ref="P31:P33"/>
    <mergeCell ref="P38:P40"/>
    <mergeCell ref="P44:P46"/>
    <mergeCell ref="P51:P53"/>
    <mergeCell ref="P60:P62"/>
    <mergeCell ref="P67:P69"/>
    <mergeCell ref="H6:O7"/>
    <mergeCell ref="E7:G7"/>
    <mergeCell ref="E9:G9"/>
    <mergeCell ref="H9:O10"/>
    <mergeCell ref="E10:G10"/>
    <mergeCell ref="E2:G3"/>
    <mergeCell ref="H2:O2"/>
    <mergeCell ref="H3:O3"/>
    <mergeCell ref="E4:G5"/>
    <mergeCell ref="H4:O4"/>
    <mergeCell ref="H5:O5"/>
    <mergeCell ref="E11:G11"/>
    <mergeCell ref="C12:D12"/>
    <mergeCell ref="E12:G12"/>
    <mergeCell ref="B14:B16"/>
    <mergeCell ref="C14:C16"/>
    <mergeCell ref="D14:D16"/>
    <mergeCell ref="E14:E16"/>
    <mergeCell ref="F14:G15"/>
    <mergeCell ref="E6:G6"/>
    <mergeCell ref="H20:I21"/>
    <mergeCell ref="J20:K21"/>
    <mergeCell ref="L20:L22"/>
    <mergeCell ref="M20:M22"/>
    <mergeCell ref="N20:N22"/>
    <mergeCell ref="O20:O22"/>
    <mergeCell ref="A15:A16"/>
    <mergeCell ref="B20:B22"/>
    <mergeCell ref="C20:C22"/>
    <mergeCell ref="D20:D22"/>
    <mergeCell ref="E20:E22"/>
    <mergeCell ref="F20:G21"/>
    <mergeCell ref="A21:A22"/>
    <mergeCell ref="H14:I15"/>
    <mergeCell ref="J14:K15"/>
    <mergeCell ref="L14:L16"/>
    <mergeCell ref="M14:M16"/>
    <mergeCell ref="N14:N16"/>
    <mergeCell ref="O14:O16"/>
    <mergeCell ref="J26:K27"/>
    <mergeCell ref="L26:L28"/>
    <mergeCell ref="M26:M28"/>
    <mergeCell ref="N26:N28"/>
    <mergeCell ref="O26:O28"/>
    <mergeCell ref="A27:A28"/>
    <mergeCell ref="B26:B28"/>
    <mergeCell ref="C26:C28"/>
    <mergeCell ref="D26:D28"/>
    <mergeCell ref="E26:E28"/>
    <mergeCell ref="F26:G27"/>
    <mergeCell ref="H26:I27"/>
    <mergeCell ref="J31:K32"/>
    <mergeCell ref="L31:L33"/>
    <mergeCell ref="M31:M33"/>
    <mergeCell ref="N31:N33"/>
    <mergeCell ref="O31:O33"/>
    <mergeCell ref="A32:A33"/>
    <mergeCell ref="B31:B33"/>
    <mergeCell ref="C31:C33"/>
    <mergeCell ref="D31:D33"/>
    <mergeCell ref="E31:E33"/>
    <mergeCell ref="F31:G32"/>
    <mergeCell ref="H31:I32"/>
    <mergeCell ref="J38:K39"/>
    <mergeCell ref="L38:L40"/>
    <mergeCell ref="M38:M40"/>
    <mergeCell ref="N38:N40"/>
    <mergeCell ref="O38:O40"/>
    <mergeCell ref="A39:A40"/>
    <mergeCell ref="B38:B40"/>
    <mergeCell ref="C38:C40"/>
    <mergeCell ref="D38:D40"/>
    <mergeCell ref="E38:E40"/>
    <mergeCell ref="F38:G39"/>
    <mergeCell ref="H38:I39"/>
    <mergeCell ref="J44:K45"/>
    <mergeCell ref="L44:L46"/>
    <mergeCell ref="M44:M46"/>
    <mergeCell ref="N44:N46"/>
    <mergeCell ref="O44:O46"/>
    <mergeCell ref="A45:A46"/>
    <mergeCell ref="B44:B46"/>
    <mergeCell ref="C44:C46"/>
    <mergeCell ref="D44:D46"/>
    <mergeCell ref="E44:E46"/>
    <mergeCell ref="F44:G45"/>
    <mergeCell ref="H44:I45"/>
    <mergeCell ref="J51:K52"/>
    <mergeCell ref="L51:L53"/>
    <mergeCell ref="M51:M53"/>
    <mergeCell ref="N51:N53"/>
    <mergeCell ref="O51:O53"/>
    <mergeCell ref="A52:A53"/>
    <mergeCell ref="B51:B53"/>
    <mergeCell ref="C51:C53"/>
    <mergeCell ref="D51:D53"/>
    <mergeCell ref="E51:E53"/>
    <mergeCell ref="F51:G52"/>
    <mergeCell ref="H51:I52"/>
    <mergeCell ref="J60:K61"/>
    <mergeCell ref="L60:L62"/>
    <mergeCell ref="M60:M62"/>
    <mergeCell ref="N60:N62"/>
    <mergeCell ref="O60:O62"/>
    <mergeCell ref="A61:A62"/>
    <mergeCell ref="B60:B62"/>
    <mergeCell ref="C60:C62"/>
    <mergeCell ref="D60:D62"/>
    <mergeCell ref="E60:E62"/>
    <mergeCell ref="F60:G61"/>
    <mergeCell ref="H60:I61"/>
    <mergeCell ref="J67:K68"/>
    <mergeCell ref="L67:L69"/>
    <mergeCell ref="M67:M69"/>
    <mergeCell ref="N67:N69"/>
    <mergeCell ref="O67:O69"/>
    <mergeCell ref="A68:A69"/>
    <mergeCell ref="B67:B69"/>
    <mergeCell ref="C67:C69"/>
    <mergeCell ref="D67:D69"/>
    <mergeCell ref="E67:E69"/>
    <mergeCell ref="F67:G68"/>
    <mergeCell ref="H67:I6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P53"/>
  <sheetViews>
    <sheetView workbookViewId="0">
      <selection activeCell="H9" sqref="H9:O10"/>
    </sheetView>
  </sheetViews>
  <sheetFormatPr defaultRowHeight="14.4"/>
  <cols>
    <col min="1" max="1" width="54.109375" customWidth="1"/>
    <col min="8" max="11" width="0" hidden="1" customWidth="1"/>
    <col min="13" max="13" width="19.88671875" customWidth="1"/>
    <col min="14" max="14" width="13.88671875" customWidth="1"/>
    <col min="15" max="15" width="17.44140625" customWidth="1"/>
    <col min="16" max="16" width="16.4414062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2" t="s">
        <v>120</v>
      </c>
      <c r="B14" s="119" t="s">
        <v>12</v>
      </c>
      <c r="C14" s="114" t="s">
        <v>1</v>
      </c>
      <c r="D14" s="115" t="s">
        <v>13</v>
      </c>
      <c r="E14" s="114" t="s">
        <v>11</v>
      </c>
      <c r="F14" s="112" t="s">
        <v>2</v>
      </c>
      <c r="G14" s="112"/>
      <c r="H14" s="112" t="s">
        <v>5</v>
      </c>
      <c r="I14" s="112"/>
      <c r="J14" s="112" t="s">
        <v>6</v>
      </c>
      <c r="K14" s="112"/>
      <c r="L14" s="113" t="s">
        <v>7</v>
      </c>
      <c r="M14" s="114" t="s">
        <v>8</v>
      </c>
      <c r="N14" s="115" t="s">
        <v>9</v>
      </c>
      <c r="O14" s="118" t="s">
        <v>10</v>
      </c>
      <c r="P14" s="112" t="s">
        <v>556</v>
      </c>
    </row>
    <row r="15" spans="1:16" ht="14.4" customHeight="1">
      <c r="A15" s="112" t="s">
        <v>0</v>
      </c>
      <c r="B15" s="120"/>
      <c r="C15" s="114"/>
      <c r="D15" s="116"/>
      <c r="E15" s="114"/>
      <c r="F15" s="112"/>
      <c r="G15" s="112"/>
      <c r="H15" s="112"/>
      <c r="I15" s="112"/>
      <c r="J15" s="112"/>
      <c r="K15" s="112"/>
      <c r="L15" s="113"/>
      <c r="M15" s="114"/>
      <c r="N15" s="116"/>
      <c r="O15" s="118"/>
      <c r="P15" s="112"/>
    </row>
    <row r="16" spans="1:16">
      <c r="A16" s="112"/>
      <c r="B16" s="121"/>
      <c r="C16" s="114"/>
      <c r="D16" s="117"/>
      <c r="E16" s="114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113"/>
      <c r="M16" s="114"/>
      <c r="N16" s="117"/>
      <c r="O16" s="118"/>
      <c r="P16" s="112"/>
    </row>
    <row r="17" spans="1:16">
      <c r="A17" s="44" t="s">
        <v>291</v>
      </c>
      <c r="B17" s="5" t="s">
        <v>288</v>
      </c>
      <c r="C17" s="45">
        <v>1984</v>
      </c>
      <c r="D17" s="5" t="s">
        <v>21</v>
      </c>
      <c r="E17" s="5" t="s">
        <v>610</v>
      </c>
      <c r="F17" s="5">
        <v>45</v>
      </c>
      <c r="G17" s="6">
        <f t="shared" ref="G17:G18" si="0">F17</f>
        <v>45</v>
      </c>
      <c r="H17" s="5"/>
      <c r="I17" s="6">
        <f t="shared" ref="I17:I18" si="1">H17*0.5</f>
        <v>0</v>
      </c>
      <c r="J17" s="5"/>
      <c r="K17" s="6">
        <f t="shared" ref="K17:K18" si="2">J17*1.5</f>
        <v>0</v>
      </c>
      <c r="L17" s="6">
        <f t="shared" ref="L17:L18" si="3">K17+I17+G17</f>
        <v>45</v>
      </c>
      <c r="M17" s="5">
        <v>2</v>
      </c>
      <c r="N17" s="5">
        <v>2</v>
      </c>
      <c r="O17" s="59">
        <v>18</v>
      </c>
      <c r="P17" s="81" t="s">
        <v>292</v>
      </c>
    </row>
    <row r="18" spans="1:16">
      <c r="A18" s="5" t="s">
        <v>364</v>
      </c>
      <c r="B18" s="5" t="s">
        <v>355</v>
      </c>
      <c r="C18" s="5">
        <v>1981</v>
      </c>
      <c r="D18" s="5" t="s">
        <v>21</v>
      </c>
      <c r="E18" s="5" t="s">
        <v>699</v>
      </c>
      <c r="F18" s="5">
        <v>86</v>
      </c>
      <c r="G18" s="6">
        <f t="shared" si="0"/>
        <v>86</v>
      </c>
      <c r="H18" s="5"/>
      <c r="I18" s="6">
        <f t="shared" si="1"/>
        <v>0</v>
      </c>
      <c r="J18" s="5"/>
      <c r="K18" s="6">
        <f t="shared" si="2"/>
        <v>0</v>
      </c>
      <c r="L18" s="6">
        <f t="shared" si="3"/>
        <v>86</v>
      </c>
      <c r="M18" s="5">
        <v>1</v>
      </c>
      <c r="N18" s="5">
        <v>1</v>
      </c>
      <c r="O18" s="59">
        <v>20</v>
      </c>
      <c r="P18" s="5"/>
    </row>
    <row r="19" spans="1:16">
      <c r="A19" s="1"/>
      <c r="B19" s="30"/>
      <c r="C19" s="1"/>
      <c r="D19" s="30"/>
      <c r="E19" s="1"/>
      <c r="F19" s="1"/>
      <c r="G19" s="31"/>
      <c r="H19" s="1"/>
      <c r="I19" s="31"/>
      <c r="J19" s="1"/>
      <c r="K19" s="31"/>
      <c r="L19" s="31"/>
      <c r="M19" s="1"/>
      <c r="N19" s="30"/>
      <c r="O19" s="71"/>
      <c r="P19" s="1"/>
    </row>
    <row r="20" spans="1:16" ht="18">
      <c r="A20" s="2" t="s">
        <v>121</v>
      </c>
      <c r="B20" s="119" t="s">
        <v>12</v>
      </c>
      <c r="C20" s="114" t="s">
        <v>1</v>
      </c>
      <c r="D20" s="115" t="s">
        <v>13</v>
      </c>
      <c r="E20" s="114" t="s">
        <v>11</v>
      </c>
      <c r="F20" s="112" t="s">
        <v>2</v>
      </c>
      <c r="G20" s="112"/>
      <c r="H20" s="112" t="s">
        <v>5</v>
      </c>
      <c r="I20" s="112"/>
      <c r="J20" s="112" t="s">
        <v>6</v>
      </c>
      <c r="K20" s="112"/>
      <c r="L20" s="113" t="s">
        <v>7</v>
      </c>
      <c r="M20" s="114" t="s">
        <v>8</v>
      </c>
      <c r="N20" s="115" t="s">
        <v>9</v>
      </c>
      <c r="O20" s="118" t="s">
        <v>10</v>
      </c>
      <c r="P20" s="112" t="s">
        <v>556</v>
      </c>
    </row>
    <row r="21" spans="1:16">
      <c r="A21" s="112" t="s">
        <v>0</v>
      </c>
      <c r="B21" s="120"/>
      <c r="C21" s="114"/>
      <c r="D21" s="116"/>
      <c r="E21" s="114"/>
      <c r="F21" s="112"/>
      <c r="G21" s="112"/>
      <c r="H21" s="112"/>
      <c r="I21" s="112"/>
      <c r="J21" s="112"/>
      <c r="K21" s="112"/>
      <c r="L21" s="113"/>
      <c r="M21" s="114"/>
      <c r="N21" s="116"/>
      <c r="O21" s="118"/>
      <c r="P21" s="112"/>
    </row>
    <row r="22" spans="1:16">
      <c r="A22" s="112"/>
      <c r="B22" s="121"/>
      <c r="C22" s="114"/>
      <c r="D22" s="117"/>
      <c r="E22" s="114"/>
      <c r="F22" s="3" t="s">
        <v>3</v>
      </c>
      <c r="G22" s="4" t="s">
        <v>4</v>
      </c>
      <c r="H22" s="3" t="s">
        <v>3</v>
      </c>
      <c r="I22" s="4" t="s">
        <v>4</v>
      </c>
      <c r="J22" s="3" t="s">
        <v>3</v>
      </c>
      <c r="K22" s="4" t="s">
        <v>4</v>
      </c>
      <c r="L22" s="113"/>
      <c r="M22" s="114"/>
      <c r="N22" s="117"/>
      <c r="O22" s="118"/>
      <c r="P22" s="112"/>
    </row>
    <row r="23" spans="1:16">
      <c r="A23" s="44" t="s">
        <v>289</v>
      </c>
      <c r="B23" s="5" t="s">
        <v>288</v>
      </c>
      <c r="C23" s="45">
        <v>1975</v>
      </c>
      <c r="D23" s="5" t="s">
        <v>21</v>
      </c>
      <c r="E23" s="5" t="s">
        <v>609</v>
      </c>
      <c r="F23" s="5">
        <v>90</v>
      </c>
      <c r="G23" s="6">
        <f t="shared" ref="G23" si="4">F23</f>
        <v>90</v>
      </c>
      <c r="H23" s="5"/>
      <c r="I23" s="6">
        <f t="shared" ref="I23" si="5">H23*0.5</f>
        <v>0</v>
      </c>
      <c r="J23" s="5"/>
      <c r="K23" s="6">
        <f t="shared" ref="K23" si="6">J23*1.5</f>
        <v>0</v>
      </c>
      <c r="L23" s="6">
        <f t="shared" ref="L23" si="7">K23+I23+G23</f>
        <v>90</v>
      </c>
      <c r="M23" s="5">
        <v>1</v>
      </c>
      <c r="N23" s="5">
        <v>1</v>
      </c>
      <c r="O23" s="59">
        <v>20</v>
      </c>
      <c r="P23" s="81" t="s">
        <v>287</v>
      </c>
    </row>
    <row r="24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"/>
    </row>
    <row r="25" spans="1:16" ht="18">
      <c r="A25" s="13" t="s">
        <v>122</v>
      </c>
      <c r="B25" s="132" t="s">
        <v>12</v>
      </c>
      <c r="C25" s="135" t="s">
        <v>1</v>
      </c>
      <c r="D25" s="136" t="s">
        <v>13</v>
      </c>
      <c r="E25" s="135" t="s">
        <v>11</v>
      </c>
      <c r="F25" s="131" t="s">
        <v>2</v>
      </c>
      <c r="G25" s="131"/>
      <c r="H25" s="131" t="s">
        <v>5</v>
      </c>
      <c r="I25" s="131"/>
      <c r="J25" s="131" t="s">
        <v>6</v>
      </c>
      <c r="K25" s="131"/>
      <c r="L25" s="139" t="s">
        <v>7</v>
      </c>
      <c r="M25" s="135" t="s">
        <v>8</v>
      </c>
      <c r="N25" s="136" t="s">
        <v>9</v>
      </c>
      <c r="O25" s="142" t="s">
        <v>10</v>
      </c>
      <c r="P25" s="131" t="s">
        <v>556</v>
      </c>
    </row>
    <row r="26" spans="1:16">
      <c r="A26" s="131" t="s">
        <v>0</v>
      </c>
      <c r="B26" s="133"/>
      <c r="C26" s="135"/>
      <c r="D26" s="137"/>
      <c r="E26" s="135"/>
      <c r="F26" s="131"/>
      <c r="G26" s="131"/>
      <c r="H26" s="131"/>
      <c r="I26" s="131"/>
      <c r="J26" s="131"/>
      <c r="K26" s="131"/>
      <c r="L26" s="139"/>
      <c r="M26" s="135"/>
      <c r="N26" s="137"/>
      <c r="O26" s="142"/>
      <c r="P26" s="131"/>
    </row>
    <row r="27" spans="1:16">
      <c r="A27" s="131"/>
      <c r="B27" s="134"/>
      <c r="C27" s="135"/>
      <c r="D27" s="138"/>
      <c r="E27" s="135"/>
      <c r="F27" s="32" t="s">
        <v>3</v>
      </c>
      <c r="G27" s="33" t="s">
        <v>4</v>
      </c>
      <c r="H27" s="32" t="s">
        <v>3</v>
      </c>
      <c r="I27" s="33" t="s">
        <v>4</v>
      </c>
      <c r="J27" s="32" t="s">
        <v>3</v>
      </c>
      <c r="K27" s="33" t="s">
        <v>4</v>
      </c>
      <c r="L27" s="139"/>
      <c r="M27" s="135"/>
      <c r="N27" s="138"/>
      <c r="O27" s="142"/>
      <c r="P27" s="131"/>
    </row>
    <row r="28" spans="1:16">
      <c r="A28" s="34" t="s">
        <v>327</v>
      </c>
      <c r="B28" s="34" t="s">
        <v>319</v>
      </c>
      <c r="C28" s="34">
        <v>1963</v>
      </c>
      <c r="D28" s="34" t="s">
        <v>57</v>
      </c>
      <c r="E28" s="34" t="s">
        <v>581</v>
      </c>
      <c r="F28" s="34">
        <v>76</v>
      </c>
      <c r="G28" s="35">
        <f t="shared" ref="G28:G29" si="8">F28</f>
        <v>76</v>
      </c>
      <c r="H28" s="34"/>
      <c r="I28" s="35">
        <f t="shared" ref="I28:I29" si="9">H28*0.5</f>
        <v>0</v>
      </c>
      <c r="J28" s="34"/>
      <c r="K28" s="35">
        <f t="shared" ref="K28:K29" si="10">J28*1.5</f>
        <v>0</v>
      </c>
      <c r="L28" s="35">
        <f t="shared" ref="L28:L29" si="11">K28+I28+G28</f>
        <v>76</v>
      </c>
      <c r="M28" s="34">
        <v>2</v>
      </c>
      <c r="N28" s="34">
        <v>2</v>
      </c>
      <c r="O28" s="72">
        <v>18</v>
      </c>
      <c r="P28" s="34"/>
    </row>
    <row r="29" spans="1:16">
      <c r="A29" s="34" t="s">
        <v>368</v>
      </c>
      <c r="B29" s="34" t="s">
        <v>355</v>
      </c>
      <c r="C29" s="34">
        <v>1964</v>
      </c>
      <c r="D29" s="34" t="s">
        <v>57</v>
      </c>
      <c r="E29" s="34" t="s">
        <v>653</v>
      </c>
      <c r="F29" s="34">
        <v>132</v>
      </c>
      <c r="G29" s="35">
        <f t="shared" si="8"/>
        <v>132</v>
      </c>
      <c r="H29" s="34"/>
      <c r="I29" s="35">
        <f t="shared" si="9"/>
        <v>0</v>
      </c>
      <c r="J29" s="34"/>
      <c r="K29" s="35">
        <f t="shared" si="10"/>
        <v>0</v>
      </c>
      <c r="L29" s="35">
        <f t="shared" si="11"/>
        <v>132</v>
      </c>
      <c r="M29" s="34">
        <v>1</v>
      </c>
      <c r="N29" s="34">
        <v>1</v>
      </c>
      <c r="O29" s="72">
        <v>20</v>
      </c>
      <c r="P29" s="34"/>
    </row>
    <row r="30" spans="1:16">
      <c r="A30" s="1"/>
      <c r="B30" s="30"/>
      <c r="C30" s="1"/>
      <c r="D30" s="30"/>
      <c r="E30" s="1"/>
      <c r="F30" s="1"/>
      <c r="G30" s="31"/>
      <c r="H30" s="1"/>
      <c r="I30" s="31"/>
      <c r="J30" s="1"/>
      <c r="K30" s="31"/>
      <c r="L30" s="31"/>
      <c r="M30" s="1"/>
      <c r="N30" s="30"/>
      <c r="O30" s="71"/>
      <c r="P30" s="1"/>
    </row>
    <row r="31" spans="1:16" ht="18">
      <c r="A31" s="13" t="s">
        <v>123</v>
      </c>
      <c r="B31" s="132" t="s">
        <v>12</v>
      </c>
      <c r="C31" s="135" t="s">
        <v>1</v>
      </c>
      <c r="D31" s="136" t="s">
        <v>13</v>
      </c>
      <c r="E31" s="135" t="s">
        <v>11</v>
      </c>
      <c r="F31" s="131" t="s">
        <v>2</v>
      </c>
      <c r="G31" s="131"/>
      <c r="H31" s="131" t="s">
        <v>5</v>
      </c>
      <c r="I31" s="131"/>
      <c r="J31" s="131" t="s">
        <v>6</v>
      </c>
      <c r="K31" s="131"/>
      <c r="L31" s="139" t="s">
        <v>7</v>
      </c>
      <c r="M31" s="135" t="s">
        <v>8</v>
      </c>
      <c r="N31" s="136" t="s">
        <v>9</v>
      </c>
      <c r="O31" s="142" t="s">
        <v>10</v>
      </c>
      <c r="P31" s="131" t="s">
        <v>556</v>
      </c>
    </row>
    <row r="32" spans="1:16">
      <c r="A32" s="131" t="s">
        <v>0</v>
      </c>
      <c r="B32" s="133"/>
      <c r="C32" s="135"/>
      <c r="D32" s="137"/>
      <c r="E32" s="135"/>
      <c r="F32" s="131"/>
      <c r="G32" s="131"/>
      <c r="H32" s="131"/>
      <c r="I32" s="131"/>
      <c r="J32" s="131"/>
      <c r="K32" s="131"/>
      <c r="L32" s="139"/>
      <c r="M32" s="135"/>
      <c r="N32" s="137"/>
      <c r="O32" s="142"/>
      <c r="P32" s="131"/>
    </row>
    <row r="33" spans="1:16">
      <c r="A33" s="131"/>
      <c r="B33" s="134"/>
      <c r="C33" s="135"/>
      <c r="D33" s="138"/>
      <c r="E33" s="135"/>
      <c r="F33" s="32" t="s">
        <v>3</v>
      </c>
      <c r="G33" s="33" t="s">
        <v>4</v>
      </c>
      <c r="H33" s="32" t="s">
        <v>3</v>
      </c>
      <c r="I33" s="33" t="s">
        <v>4</v>
      </c>
      <c r="J33" s="32" t="s">
        <v>3</v>
      </c>
      <c r="K33" s="33" t="s">
        <v>4</v>
      </c>
      <c r="L33" s="139"/>
      <c r="M33" s="135"/>
      <c r="N33" s="138"/>
      <c r="O33" s="142"/>
      <c r="P33" s="131"/>
    </row>
    <row r="34" spans="1:16">
      <c r="A34" s="34" t="s">
        <v>352</v>
      </c>
      <c r="B34" s="34" t="s">
        <v>349</v>
      </c>
      <c r="C34" s="34">
        <v>1963</v>
      </c>
      <c r="D34" s="34" t="s">
        <v>57</v>
      </c>
      <c r="E34" s="34" t="s">
        <v>584</v>
      </c>
      <c r="F34" s="34">
        <v>117</v>
      </c>
      <c r="G34" s="35">
        <f t="shared" ref="G34:G35" si="12">F34</f>
        <v>117</v>
      </c>
      <c r="H34" s="34"/>
      <c r="I34" s="35">
        <f t="shared" ref="I34:I35" si="13">H34*0.5</f>
        <v>0</v>
      </c>
      <c r="J34" s="34"/>
      <c r="K34" s="35">
        <f t="shared" ref="K34:K35" si="14">J34*1.5</f>
        <v>0</v>
      </c>
      <c r="L34" s="35">
        <f t="shared" ref="L34:L35" si="15">K34+I34+G34</f>
        <v>117</v>
      </c>
      <c r="M34" s="34">
        <v>2</v>
      </c>
      <c r="N34" s="34">
        <v>2</v>
      </c>
      <c r="O34" s="72">
        <v>18</v>
      </c>
      <c r="P34" s="34" t="s">
        <v>350</v>
      </c>
    </row>
    <row r="35" spans="1:16" ht="13.2" customHeight="1">
      <c r="A35" s="34" t="s">
        <v>363</v>
      </c>
      <c r="B35" s="34" t="s">
        <v>355</v>
      </c>
      <c r="C35" s="34">
        <v>1965</v>
      </c>
      <c r="D35" s="34" t="s">
        <v>57</v>
      </c>
      <c r="E35" s="34" t="s">
        <v>702</v>
      </c>
      <c r="F35" s="34">
        <v>132</v>
      </c>
      <c r="G35" s="35">
        <f t="shared" si="12"/>
        <v>132</v>
      </c>
      <c r="H35" s="34"/>
      <c r="I35" s="35">
        <f t="shared" si="13"/>
        <v>0</v>
      </c>
      <c r="J35" s="34"/>
      <c r="K35" s="35">
        <f t="shared" si="14"/>
        <v>0</v>
      </c>
      <c r="L35" s="35">
        <f t="shared" si="15"/>
        <v>132</v>
      </c>
      <c r="M35" s="34">
        <v>1</v>
      </c>
      <c r="N35" s="34">
        <v>1</v>
      </c>
      <c r="O35" s="72">
        <v>20</v>
      </c>
      <c r="P35" s="34" t="s">
        <v>356</v>
      </c>
    </row>
    <row r="36" spans="1:1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1"/>
    </row>
    <row r="37" spans="1:16" ht="18">
      <c r="A37" s="8" t="s">
        <v>124</v>
      </c>
      <c r="B37" s="128" t="s">
        <v>12</v>
      </c>
      <c r="C37" s="123" t="s">
        <v>1</v>
      </c>
      <c r="D37" s="124" t="s">
        <v>13</v>
      </c>
      <c r="E37" s="123" t="s">
        <v>11</v>
      </c>
      <c r="F37" s="111" t="s">
        <v>2</v>
      </c>
      <c r="G37" s="111"/>
      <c r="H37" s="111" t="s">
        <v>5</v>
      </c>
      <c r="I37" s="111"/>
      <c r="J37" s="111" t="s">
        <v>6</v>
      </c>
      <c r="K37" s="111"/>
      <c r="L37" s="122" t="s">
        <v>7</v>
      </c>
      <c r="M37" s="123" t="s">
        <v>8</v>
      </c>
      <c r="N37" s="124" t="s">
        <v>9</v>
      </c>
      <c r="O37" s="127" t="s">
        <v>10</v>
      </c>
      <c r="P37" s="111" t="s">
        <v>556</v>
      </c>
    </row>
    <row r="38" spans="1:16">
      <c r="A38" s="111" t="s">
        <v>0</v>
      </c>
      <c r="B38" s="129"/>
      <c r="C38" s="123"/>
      <c r="D38" s="125"/>
      <c r="E38" s="123"/>
      <c r="F38" s="111"/>
      <c r="G38" s="111"/>
      <c r="H38" s="111"/>
      <c r="I38" s="111"/>
      <c r="J38" s="111"/>
      <c r="K38" s="111"/>
      <c r="L38" s="122"/>
      <c r="M38" s="123"/>
      <c r="N38" s="125"/>
      <c r="O38" s="127"/>
      <c r="P38" s="111"/>
    </row>
    <row r="39" spans="1:16">
      <c r="A39" s="111"/>
      <c r="B39" s="130"/>
      <c r="C39" s="123"/>
      <c r="D39" s="126"/>
      <c r="E39" s="123"/>
      <c r="F39" s="9" t="s">
        <v>3</v>
      </c>
      <c r="G39" s="10" t="s">
        <v>4</v>
      </c>
      <c r="H39" s="9" t="s">
        <v>3</v>
      </c>
      <c r="I39" s="10" t="s">
        <v>4</v>
      </c>
      <c r="J39" s="9" t="s">
        <v>3</v>
      </c>
      <c r="K39" s="10" t="s">
        <v>4</v>
      </c>
      <c r="L39" s="122"/>
      <c r="M39" s="123"/>
      <c r="N39" s="126"/>
      <c r="O39" s="127"/>
      <c r="P39" s="111"/>
    </row>
    <row r="40" spans="1:16">
      <c r="A40" s="11" t="s">
        <v>360</v>
      </c>
      <c r="B40" s="11" t="s">
        <v>355</v>
      </c>
      <c r="C40" s="11">
        <v>1957</v>
      </c>
      <c r="D40" s="11" t="s">
        <v>57</v>
      </c>
      <c r="E40" s="11" t="s">
        <v>703</v>
      </c>
      <c r="F40" s="11">
        <v>120</v>
      </c>
      <c r="G40" s="12">
        <f t="shared" ref="G40" si="16">F40</f>
        <v>120</v>
      </c>
      <c r="H40" s="11"/>
      <c r="I40" s="12">
        <f t="shared" ref="I40" si="17">H40*0.5</f>
        <v>0</v>
      </c>
      <c r="J40" s="11"/>
      <c r="K40" s="12">
        <f t="shared" ref="K40" si="18">J40*1.5</f>
        <v>0</v>
      </c>
      <c r="L40" s="12">
        <f t="shared" ref="L40" si="19">K40+I40+G40</f>
        <v>120</v>
      </c>
      <c r="M40" s="11">
        <v>1</v>
      </c>
      <c r="N40" s="11">
        <v>1</v>
      </c>
      <c r="O40" s="58">
        <v>20</v>
      </c>
      <c r="P40" s="11"/>
    </row>
    <row r="41" spans="1:16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1"/>
    </row>
    <row r="42" spans="1:16" ht="18">
      <c r="A42" s="8" t="s">
        <v>125</v>
      </c>
      <c r="B42" s="128" t="s">
        <v>12</v>
      </c>
      <c r="C42" s="123" t="s">
        <v>1</v>
      </c>
      <c r="D42" s="124" t="s">
        <v>13</v>
      </c>
      <c r="E42" s="123" t="s">
        <v>11</v>
      </c>
      <c r="F42" s="111" t="s">
        <v>2</v>
      </c>
      <c r="G42" s="111"/>
      <c r="H42" s="111" t="s">
        <v>5</v>
      </c>
      <c r="I42" s="111"/>
      <c r="J42" s="111" t="s">
        <v>6</v>
      </c>
      <c r="K42" s="111"/>
      <c r="L42" s="122" t="s">
        <v>7</v>
      </c>
      <c r="M42" s="123" t="s">
        <v>8</v>
      </c>
      <c r="N42" s="124" t="s">
        <v>9</v>
      </c>
      <c r="O42" s="127" t="s">
        <v>10</v>
      </c>
      <c r="P42" s="111" t="s">
        <v>556</v>
      </c>
    </row>
    <row r="43" spans="1:16">
      <c r="A43" s="111" t="s">
        <v>0</v>
      </c>
      <c r="B43" s="129"/>
      <c r="C43" s="123"/>
      <c r="D43" s="125"/>
      <c r="E43" s="123"/>
      <c r="F43" s="111"/>
      <c r="G43" s="111"/>
      <c r="H43" s="111"/>
      <c r="I43" s="111"/>
      <c r="J43" s="111"/>
      <c r="K43" s="111"/>
      <c r="L43" s="122"/>
      <c r="M43" s="123"/>
      <c r="N43" s="125"/>
      <c r="O43" s="127"/>
      <c r="P43" s="111"/>
    </row>
    <row r="44" spans="1:16">
      <c r="A44" s="111"/>
      <c r="B44" s="130"/>
      <c r="C44" s="123"/>
      <c r="D44" s="126"/>
      <c r="E44" s="123"/>
      <c r="F44" s="9" t="s">
        <v>3</v>
      </c>
      <c r="G44" s="10" t="s">
        <v>4</v>
      </c>
      <c r="H44" s="9" t="s">
        <v>3</v>
      </c>
      <c r="I44" s="10" t="s">
        <v>4</v>
      </c>
      <c r="J44" s="9" t="s">
        <v>3</v>
      </c>
      <c r="K44" s="10" t="s">
        <v>4</v>
      </c>
      <c r="L44" s="122"/>
      <c r="M44" s="123"/>
      <c r="N44" s="126"/>
      <c r="O44" s="127"/>
      <c r="P44" s="111"/>
    </row>
    <row r="45" spans="1:16">
      <c r="A45" s="11" t="s">
        <v>365</v>
      </c>
      <c r="B45" s="11" t="s">
        <v>355</v>
      </c>
      <c r="C45" s="11">
        <v>1948</v>
      </c>
      <c r="D45" s="11" t="s">
        <v>58</v>
      </c>
      <c r="E45" s="11" t="s">
        <v>704</v>
      </c>
      <c r="F45" s="11">
        <v>39</v>
      </c>
      <c r="G45" s="12">
        <f t="shared" ref="G45" si="20">F45</f>
        <v>39</v>
      </c>
      <c r="H45" s="11"/>
      <c r="I45" s="12">
        <f t="shared" ref="I45" si="21">H45*0.5</f>
        <v>0</v>
      </c>
      <c r="J45" s="11"/>
      <c r="K45" s="12">
        <f t="shared" ref="K45" si="22">J45*1.5</f>
        <v>0</v>
      </c>
      <c r="L45" s="12">
        <f t="shared" ref="L45" si="23">K45+I45+G45</f>
        <v>39</v>
      </c>
      <c r="M45" s="11">
        <v>1</v>
      </c>
      <c r="N45" s="11">
        <v>1</v>
      </c>
      <c r="O45" s="58">
        <v>20</v>
      </c>
      <c r="P45" s="11"/>
    </row>
    <row r="46" spans="1:16">
      <c r="A46" s="1"/>
      <c r="B46" s="30"/>
      <c r="C46" s="1"/>
      <c r="D46" s="30"/>
      <c r="E46" s="1"/>
      <c r="F46" s="1"/>
      <c r="G46" s="31"/>
      <c r="H46" s="1"/>
      <c r="I46" s="31"/>
      <c r="J46" s="1"/>
      <c r="K46" s="31"/>
      <c r="L46" s="31"/>
      <c r="M46" s="1"/>
      <c r="N46" s="30"/>
      <c r="O46" s="71"/>
      <c r="P46" s="1"/>
    </row>
    <row r="47" spans="1:16" ht="18">
      <c r="A47" s="13" t="s">
        <v>126</v>
      </c>
      <c r="B47" s="132" t="s">
        <v>12</v>
      </c>
      <c r="C47" s="135" t="s">
        <v>1</v>
      </c>
      <c r="D47" s="136" t="s">
        <v>13</v>
      </c>
      <c r="E47" s="135" t="s">
        <v>11</v>
      </c>
      <c r="F47" s="131" t="s">
        <v>2</v>
      </c>
      <c r="G47" s="131"/>
      <c r="H47" s="131" t="s">
        <v>5</v>
      </c>
      <c r="I47" s="131"/>
      <c r="J47" s="131" t="s">
        <v>6</v>
      </c>
      <c r="K47" s="131"/>
      <c r="L47" s="139" t="s">
        <v>7</v>
      </c>
      <c r="M47" s="135" t="s">
        <v>8</v>
      </c>
      <c r="N47" s="136" t="s">
        <v>9</v>
      </c>
      <c r="O47" s="142" t="s">
        <v>10</v>
      </c>
      <c r="P47" s="131" t="s">
        <v>556</v>
      </c>
    </row>
    <row r="48" spans="1:16">
      <c r="A48" s="131" t="s">
        <v>0</v>
      </c>
      <c r="B48" s="133"/>
      <c r="C48" s="135"/>
      <c r="D48" s="137"/>
      <c r="E48" s="135"/>
      <c r="F48" s="131"/>
      <c r="G48" s="131"/>
      <c r="H48" s="131"/>
      <c r="I48" s="131"/>
      <c r="J48" s="131"/>
      <c r="K48" s="131"/>
      <c r="L48" s="139"/>
      <c r="M48" s="135"/>
      <c r="N48" s="137"/>
      <c r="O48" s="142"/>
      <c r="P48" s="131"/>
    </row>
    <row r="49" spans="1:16">
      <c r="A49" s="131"/>
      <c r="B49" s="134"/>
      <c r="C49" s="135"/>
      <c r="D49" s="138"/>
      <c r="E49" s="135"/>
      <c r="F49" s="32" t="s">
        <v>3</v>
      </c>
      <c r="G49" s="33" t="s">
        <v>4</v>
      </c>
      <c r="H49" s="32" t="s">
        <v>3</v>
      </c>
      <c r="I49" s="33" t="s">
        <v>4</v>
      </c>
      <c r="J49" s="32" t="s">
        <v>3</v>
      </c>
      <c r="K49" s="33" t="s">
        <v>4</v>
      </c>
      <c r="L49" s="139"/>
      <c r="M49" s="135"/>
      <c r="N49" s="138"/>
      <c r="O49" s="142"/>
      <c r="P49" s="131"/>
    </row>
    <row r="50" spans="1:16">
      <c r="A50" s="34" t="s">
        <v>357</v>
      </c>
      <c r="B50" s="34" t="s">
        <v>355</v>
      </c>
      <c r="C50" s="34">
        <v>1969</v>
      </c>
      <c r="D50" s="34" t="s">
        <v>58</v>
      </c>
      <c r="E50" s="34" t="s">
        <v>579</v>
      </c>
      <c r="F50" s="34">
        <v>45</v>
      </c>
      <c r="G50" s="35">
        <f t="shared" ref="G50" si="24">F50</f>
        <v>45</v>
      </c>
      <c r="H50" s="34"/>
      <c r="I50" s="35">
        <f t="shared" ref="I50" si="25">H50*0.5</f>
        <v>0</v>
      </c>
      <c r="J50" s="34"/>
      <c r="K50" s="35">
        <f t="shared" ref="K50" si="26">J50*1.5</f>
        <v>0</v>
      </c>
      <c r="L50" s="35">
        <f t="shared" ref="L50" si="27">K50+I50+G50</f>
        <v>45</v>
      </c>
      <c r="M50" s="34">
        <v>1</v>
      </c>
      <c r="N50" s="34">
        <v>1</v>
      </c>
      <c r="O50" s="72">
        <v>20</v>
      </c>
      <c r="P50" s="34"/>
    </row>
    <row r="51" spans="1:16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1"/>
    </row>
    <row r="53" spans="1:16">
      <c r="A53" s="67" t="s">
        <v>571</v>
      </c>
      <c r="B53" s="67"/>
      <c r="C53" s="67"/>
      <c r="D53" s="67"/>
      <c r="E53" s="67"/>
      <c r="F53" s="67"/>
      <c r="G53" s="67" t="s">
        <v>572</v>
      </c>
      <c r="H53" s="67" t="s">
        <v>572</v>
      </c>
      <c r="I53" s="67"/>
      <c r="J53" s="67"/>
      <c r="K53" s="67"/>
      <c r="L53" s="67"/>
      <c r="M53" s="67"/>
      <c r="N53" s="67"/>
      <c r="O53" s="67"/>
    </row>
  </sheetData>
  <mergeCells count="106">
    <mergeCell ref="P42:P44"/>
    <mergeCell ref="P47:P49"/>
    <mergeCell ref="P14:P16"/>
    <mergeCell ref="P20:P22"/>
    <mergeCell ref="P25:P27"/>
    <mergeCell ref="P31:P33"/>
    <mergeCell ref="P37:P39"/>
    <mergeCell ref="E6:G6"/>
    <mergeCell ref="J14:K15"/>
    <mergeCell ref="F14:G15"/>
    <mergeCell ref="H14:I15"/>
    <mergeCell ref="E11:G11"/>
    <mergeCell ref="J25:K26"/>
    <mergeCell ref="L25:L27"/>
    <mergeCell ref="M25:M27"/>
    <mergeCell ref="N31:N33"/>
    <mergeCell ref="O31:O33"/>
    <mergeCell ref="N25:N27"/>
    <mergeCell ref="O25:O27"/>
    <mergeCell ref="J37:K38"/>
    <mergeCell ref="L37:L39"/>
    <mergeCell ref="M37:M39"/>
    <mergeCell ref="J31:K32"/>
    <mergeCell ref="L31:L33"/>
    <mergeCell ref="E2:G3"/>
    <mergeCell ref="H2:O2"/>
    <mergeCell ref="H3:O3"/>
    <mergeCell ref="E4:G5"/>
    <mergeCell ref="H4:O4"/>
    <mergeCell ref="H5:O5"/>
    <mergeCell ref="H6:O7"/>
    <mergeCell ref="E7:G7"/>
    <mergeCell ref="E9:G9"/>
    <mergeCell ref="H9:O10"/>
    <mergeCell ref="E10:G10"/>
    <mergeCell ref="C12:D12"/>
    <mergeCell ref="E12:G12"/>
    <mergeCell ref="A15:A16"/>
    <mergeCell ref="B14:B16"/>
    <mergeCell ref="C14:C16"/>
    <mergeCell ref="D14:D16"/>
    <mergeCell ref="E14:E16"/>
    <mergeCell ref="N20:N22"/>
    <mergeCell ref="O20:O22"/>
    <mergeCell ref="L14:L16"/>
    <mergeCell ref="M14:M16"/>
    <mergeCell ref="N14:N16"/>
    <mergeCell ref="O14:O16"/>
    <mergeCell ref="A21:A22"/>
    <mergeCell ref="B20:B22"/>
    <mergeCell ref="C20:C22"/>
    <mergeCell ref="D20:D22"/>
    <mergeCell ref="E20:E22"/>
    <mergeCell ref="F20:G21"/>
    <mergeCell ref="H20:I21"/>
    <mergeCell ref="J20:K21"/>
    <mergeCell ref="L20:L22"/>
    <mergeCell ref="M20:M22"/>
    <mergeCell ref="A26:A27"/>
    <mergeCell ref="B25:B27"/>
    <mergeCell ref="C25:C27"/>
    <mergeCell ref="D25:D27"/>
    <mergeCell ref="E25:E27"/>
    <mergeCell ref="F25:G26"/>
    <mergeCell ref="H25:I26"/>
    <mergeCell ref="A32:A33"/>
    <mergeCell ref="B31:B33"/>
    <mergeCell ref="C31:C33"/>
    <mergeCell ref="D31:D33"/>
    <mergeCell ref="E31:E33"/>
    <mergeCell ref="F31:G32"/>
    <mergeCell ref="H31:I32"/>
    <mergeCell ref="M31:M33"/>
    <mergeCell ref="N42:N44"/>
    <mergeCell ref="O42:O44"/>
    <mergeCell ref="N37:N39"/>
    <mergeCell ref="O37:O39"/>
    <mergeCell ref="A38:A39"/>
    <mergeCell ref="B37:B39"/>
    <mergeCell ref="C37:C39"/>
    <mergeCell ref="D37:D39"/>
    <mergeCell ref="E37:E39"/>
    <mergeCell ref="F37:G38"/>
    <mergeCell ref="H37:I38"/>
    <mergeCell ref="A43:A44"/>
    <mergeCell ref="B42:B44"/>
    <mergeCell ref="C42:C44"/>
    <mergeCell ref="D42:D44"/>
    <mergeCell ref="E42:E44"/>
    <mergeCell ref="F42:G43"/>
    <mergeCell ref="H42:I43"/>
    <mergeCell ref="J47:K48"/>
    <mergeCell ref="L47:L49"/>
    <mergeCell ref="M47:M49"/>
    <mergeCell ref="J42:K43"/>
    <mergeCell ref="L42:L44"/>
    <mergeCell ref="M42:M44"/>
    <mergeCell ref="N47:N49"/>
    <mergeCell ref="O47:O49"/>
    <mergeCell ref="A48:A49"/>
    <mergeCell ref="B47:B49"/>
    <mergeCell ref="C47:C49"/>
    <mergeCell ref="D47:D49"/>
    <mergeCell ref="E47:E49"/>
    <mergeCell ref="F47:G48"/>
    <mergeCell ref="H47:I48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P53"/>
  <sheetViews>
    <sheetView workbookViewId="0">
      <selection activeCell="H9" sqref="H9:O10"/>
    </sheetView>
  </sheetViews>
  <sheetFormatPr defaultRowHeight="14.4"/>
  <cols>
    <col min="1" max="1" width="48.88671875" customWidth="1"/>
    <col min="2" max="2" width="12.44140625" customWidth="1"/>
    <col min="3" max="3" width="7.21875" customWidth="1"/>
    <col min="4" max="4" width="7.6640625" customWidth="1"/>
    <col min="5" max="5" width="8.21875" customWidth="1"/>
    <col min="6" max="6" width="6.44140625" customWidth="1"/>
    <col min="7" max="7" width="6" customWidth="1"/>
    <col min="8" max="8" width="6.88671875" hidden="1" customWidth="1"/>
    <col min="9" max="9" width="7" hidden="1" customWidth="1"/>
    <col min="10" max="10" width="7.21875" hidden="1" customWidth="1"/>
    <col min="11" max="11" width="5.21875" hidden="1" customWidth="1"/>
    <col min="12" max="12" width="17" customWidth="1"/>
    <col min="13" max="13" width="12.6640625" customWidth="1"/>
    <col min="14" max="14" width="7.44140625" customWidth="1"/>
    <col min="15" max="15" width="19.21875" customWidth="1"/>
    <col min="16" max="16" width="13.8867187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2" t="s">
        <v>127</v>
      </c>
      <c r="B14" s="119" t="s">
        <v>12</v>
      </c>
      <c r="C14" s="114" t="s">
        <v>1</v>
      </c>
      <c r="D14" s="115" t="s">
        <v>13</v>
      </c>
      <c r="E14" s="114" t="s">
        <v>11</v>
      </c>
      <c r="F14" s="148" t="s">
        <v>5</v>
      </c>
      <c r="G14" s="149"/>
      <c r="H14" s="112" t="s">
        <v>5</v>
      </c>
      <c r="I14" s="112"/>
      <c r="J14" s="112" t="s">
        <v>6</v>
      </c>
      <c r="K14" s="112"/>
      <c r="L14" s="113" t="s">
        <v>7</v>
      </c>
      <c r="M14" s="114" t="s">
        <v>8</v>
      </c>
      <c r="N14" s="143" t="s">
        <v>9</v>
      </c>
      <c r="O14" s="114" t="s">
        <v>10</v>
      </c>
      <c r="P14" s="112" t="s">
        <v>556</v>
      </c>
    </row>
    <row r="15" spans="1:16" ht="14.4" customHeight="1">
      <c r="A15" s="112" t="s">
        <v>0</v>
      </c>
      <c r="B15" s="120"/>
      <c r="C15" s="114"/>
      <c r="D15" s="116"/>
      <c r="E15" s="114"/>
      <c r="F15" s="150"/>
      <c r="G15" s="151"/>
      <c r="H15" s="112"/>
      <c r="I15" s="112"/>
      <c r="J15" s="112"/>
      <c r="K15" s="112"/>
      <c r="L15" s="113"/>
      <c r="M15" s="114"/>
      <c r="N15" s="144"/>
      <c r="O15" s="114"/>
      <c r="P15" s="112"/>
    </row>
    <row r="16" spans="1:16">
      <c r="A16" s="112"/>
      <c r="B16" s="121"/>
      <c r="C16" s="114"/>
      <c r="D16" s="117"/>
      <c r="E16" s="114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113"/>
      <c r="M16" s="114"/>
      <c r="N16" s="145"/>
      <c r="O16" s="114"/>
      <c r="P16" s="112"/>
    </row>
    <row r="17" spans="1:16" ht="43.2">
      <c r="A17" s="5" t="s">
        <v>462</v>
      </c>
      <c r="B17" s="5" t="s">
        <v>424</v>
      </c>
      <c r="C17" s="5">
        <v>2009</v>
      </c>
      <c r="D17" s="5" t="s">
        <v>14</v>
      </c>
      <c r="E17" s="5" t="s">
        <v>668</v>
      </c>
      <c r="F17" s="5">
        <v>212</v>
      </c>
      <c r="G17" s="6">
        <f t="shared" ref="G17" si="0">F17</f>
        <v>212</v>
      </c>
      <c r="H17" s="5"/>
      <c r="I17" s="6">
        <f t="shared" ref="I17" si="1">H17*0.5</f>
        <v>0</v>
      </c>
      <c r="J17" s="5"/>
      <c r="K17" s="6">
        <f t="shared" ref="K17" si="2">J17*1.5</f>
        <v>0</v>
      </c>
      <c r="L17" s="6">
        <f t="shared" ref="L17" si="3">K17+I17+G17</f>
        <v>212</v>
      </c>
      <c r="M17" s="5">
        <v>1</v>
      </c>
      <c r="N17" s="59">
        <v>1</v>
      </c>
      <c r="O17" s="5">
        <v>20</v>
      </c>
      <c r="P17" s="51" t="s">
        <v>463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"/>
      <c r="P18" s="1"/>
    </row>
    <row r="19" spans="1:16" ht="18">
      <c r="A19" s="2" t="s">
        <v>128</v>
      </c>
      <c r="B19" s="119" t="s">
        <v>12</v>
      </c>
      <c r="C19" s="114" t="s">
        <v>1</v>
      </c>
      <c r="D19" s="115" t="s">
        <v>13</v>
      </c>
      <c r="E19" s="114" t="s">
        <v>11</v>
      </c>
      <c r="F19" s="112" t="s">
        <v>5</v>
      </c>
      <c r="G19" s="112"/>
      <c r="H19" s="112" t="s">
        <v>5</v>
      </c>
      <c r="I19" s="112"/>
      <c r="J19" s="112" t="s">
        <v>6</v>
      </c>
      <c r="K19" s="112"/>
      <c r="L19" s="113" t="s">
        <v>7</v>
      </c>
      <c r="M19" s="114" t="s">
        <v>8</v>
      </c>
      <c r="N19" s="143" t="s">
        <v>9</v>
      </c>
      <c r="O19" s="114" t="s">
        <v>10</v>
      </c>
      <c r="P19" s="112" t="s">
        <v>556</v>
      </c>
    </row>
    <row r="20" spans="1:16" ht="14.4" customHeight="1">
      <c r="A20" s="112" t="s">
        <v>0</v>
      </c>
      <c r="B20" s="120"/>
      <c r="C20" s="114"/>
      <c r="D20" s="116"/>
      <c r="E20" s="114"/>
      <c r="F20" s="112"/>
      <c r="G20" s="112"/>
      <c r="H20" s="112"/>
      <c r="I20" s="112"/>
      <c r="J20" s="112"/>
      <c r="K20" s="112"/>
      <c r="L20" s="113"/>
      <c r="M20" s="114"/>
      <c r="N20" s="144"/>
      <c r="O20" s="114"/>
      <c r="P20" s="112"/>
    </row>
    <row r="21" spans="1:16">
      <c r="A21" s="112"/>
      <c r="B21" s="121"/>
      <c r="C21" s="114"/>
      <c r="D21" s="117"/>
      <c r="E21" s="114"/>
      <c r="F21" s="3" t="s">
        <v>3</v>
      </c>
      <c r="G21" s="4" t="s">
        <v>4</v>
      </c>
      <c r="H21" s="3" t="s">
        <v>3</v>
      </c>
      <c r="I21" s="4" t="s">
        <v>4</v>
      </c>
      <c r="J21" s="3" t="s">
        <v>3</v>
      </c>
      <c r="K21" s="4" t="s">
        <v>4</v>
      </c>
      <c r="L21" s="113"/>
      <c r="M21" s="114"/>
      <c r="N21" s="145"/>
      <c r="O21" s="114"/>
      <c r="P21" s="112"/>
    </row>
    <row r="22" spans="1:16" ht="28.8">
      <c r="A22" s="5" t="s">
        <v>429</v>
      </c>
      <c r="B22" s="5" t="s">
        <v>424</v>
      </c>
      <c r="C22" s="5">
        <v>2009</v>
      </c>
      <c r="D22" s="5" t="s">
        <v>14</v>
      </c>
      <c r="E22" s="5" t="s">
        <v>636</v>
      </c>
      <c r="F22" s="5">
        <v>224</v>
      </c>
      <c r="G22" s="6">
        <f t="shared" ref="G22" si="4">F22</f>
        <v>224</v>
      </c>
      <c r="H22" s="5"/>
      <c r="I22" s="6">
        <f t="shared" ref="I22" si="5">H22*0.5</f>
        <v>0</v>
      </c>
      <c r="J22" s="5"/>
      <c r="K22" s="6">
        <f t="shared" ref="K22" si="6">J22*1.5</f>
        <v>0</v>
      </c>
      <c r="L22" s="6">
        <f t="shared" ref="L22" si="7">K22+I22+G22</f>
        <v>224</v>
      </c>
      <c r="M22" s="5">
        <v>1</v>
      </c>
      <c r="N22" s="59">
        <v>1</v>
      </c>
      <c r="O22" s="5">
        <v>20</v>
      </c>
      <c r="P22" s="51" t="s">
        <v>425</v>
      </c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"/>
      <c r="P23" s="1"/>
    </row>
    <row r="24" spans="1:16" ht="18">
      <c r="A24" s="8" t="s">
        <v>129</v>
      </c>
      <c r="B24" s="128" t="s">
        <v>12</v>
      </c>
      <c r="C24" s="123" t="s">
        <v>1</v>
      </c>
      <c r="D24" s="124" t="s">
        <v>13</v>
      </c>
      <c r="E24" s="123" t="s">
        <v>11</v>
      </c>
      <c r="F24" s="111" t="s">
        <v>5</v>
      </c>
      <c r="G24" s="111"/>
      <c r="H24" s="111" t="s">
        <v>5</v>
      </c>
      <c r="I24" s="111"/>
      <c r="J24" s="111" t="s">
        <v>6</v>
      </c>
      <c r="K24" s="111"/>
      <c r="L24" s="122" t="s">
        <v>7</v>
      </c>
      <c r="M24" s="123" t="s">
        <v>8</v>
      </c>
      <c r="N24" s="164" t="s">
        <v>9</v>
      </c>
      <c r="O24" s="123" t="s">
        <v>10</v>
      </c>
      <c r="P24" s="111" t="s">
        <v>556</v>
      </c>
    </row>
    <row r="25" spans="1:16" ht="14.4" customHeight="1">
      <c r="A25" s="111" t="s">
        <v>0</v>
      </c>
      <c r="B25" s="129"/>
      <c r="C25" s="123"/>
      <c r="D25" s="125"/>
      <c r="E25" s="123"/>
      <c r="F25" s="111"/>
      <c r="G25" s="111"/>
      <c r="H25" s="111"/>
      <c r="I25" s="111"/>
      <c r="J25" s="111"/>
      <c r="K25" s="111"/>
      <c r="L25" s="122"/>
      <c r="M25" s="123"/>
      <c r="N25" s="165"/>
      <c r="O25" s="123"/>
      <c r="P25" s="111"/>
    </row>
    <row r="26" spans="1:16">
      <c r="A26" s="111"/>
      <c r="B26" s="130"/>
      <c r="C26" s="123"/>
      <c r="D26" s="126"/>
      <c r="E26" s="123"/>
      <c r="F26" s="9" t="s">
        <v>3</v>
      </c>
      <c r="G26" s="10" t="s">
        <v>4</v>
      </c>
      <c r="H26" s="9" t="s">
        <v>3</v>
      </c>
      <c r="I26" s="10" t="s">
        <v>4</v>
      </c>
      <c r="J26" s="9" t="s">
        <v>3</v>
      </c>
      <c r="K26" s="10" t="s">
        <v>4</v>
      </c>
      <c r="L26" s="122"/>
      <c r="M26" s="123"/>
      <c r="N26" s="166"/>
      <c r="O26" s="123"/>
      <c r="P26" s="111"/>
    </row>
    <row r="27" spans="1:16" ht="57.6">
      <c r="A27" s="11" t="s">
        <v>430</v>
      </c>
      <c r="B27" s="11" t="s">
        <v>424</v>
      </c>
      <c r="C27" s="11">
        <v>2009</v>
      </c>
      <c r="D27" s="11" t="s">
        <v>14</v>
      </c>
      <c r="E27" s="11" t="s">
        <v>637</v>
      </c>
      <c r="F27" s="11">
        <v>237</v>
      </c>
      <c r="G27" s="12">
        <f t="shared" ref="G27" si="8">F27</f>
        <v>237</v>
      </c>
      <c r="H27" s="11"/>
      <c r="I27" s="12">
        <f t="shared" ref="I27" si="9">H27*0.5</f>
        <v>0</v>
      </c>
      <c r="J27" s="11"/>
      <c r="K27" s="12">
        <f t="shared" ref="K27" si="10">J27*1.5</f>
        <v>0</v>
      </c>
      <c r="L27" s="12">
        <f t="shared" ref="L27" si="11">K27+I27+G27</f>
        <v>237</v>
      </c>
      <c r="M27" s="11">
        <v>1</v>
      </c>
      <c r="N27" s="58">
        <v>1</v>
      </c>
      <c r="O27" s="11">
        <v>20</v>
      </c>
      <c r="P27" s="53" t="s">
        <v>432</v>
      </c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1"/>
      <c r="P28" s="1"/>
    </row>
    <row r="29" spans="1:16" ht="18">
      <c r="A29" s="2" t="s">
        <v>130</v>
      </c>
      <c r="B29" s="119" t="s">
        <v>12</v>
      </c>
      <c r="C29" s="114" t="s">
        <v>1</v>
      </c>
      <c r="D29" s="115" t="s">
        <v>13</v>
      </c>
      <c r="E29" s="114" t="s">
        <v>11</v>
      </c>
      <c r="F29" s="112" t="s">
        <v>5</v>
      </c>
      <c r="G29" s="112"/>
      <c r="H29" s="112" t="s">
        <v>5</v>
      </c>
      <c r="I29" s="112"/>
      <c r="J29" s="112" t="s">
        <v>6</v>
      </c>
      <c r="K29" s="112"/>
      <c r="L29" s="113" t="s">
        <v>7</v>
      </c>
      <c r="M29" s="114" t="s">
        <v>8</v>
      </c>
      <c r="N29" s="143" t="s">
        <v>9</v>
      </c>
      <c r="O29" s="114" t="s">
        <v>10</v>
      </c>
      <c r="P29" s="112" t="s">
        <v>556</v>
      </c>
    </row>
    <row r="30" spans="1:16" ht="14.4" customHeight="1">
      <c r="A30" s="112" t="s">
        <v>0</v>
      </c>
      <c r="B30" s="120"/>
      <c r="C30" s="114"/>
      <c r="D30" s="116"/>
      <c r="E30" s="114"/>
      <c r="F30" s="112"/>
      <c r="G30" s="112"/>
      <c r="H30" s="112"/>
      <c r="I30" s="112"/>
      <c r="J30" s="112"/>
      <c r="K30" s="112"/>
      <c r="L30" s="113"/>
      <c r="M30" s="114"/>
      <c r="N30" s="144"/>
      <c r="O30" s="114"/>
      <c r="P30" s="112"/>
    </row>
    <row r="31" spans="1:16">
      <c r="A31" s="112"/>
      <c r="B31" s="121"/>
      <c r="C31" s="114"/>
      <c r="D31" s="117"/>
      <c r="E31" s="114"/>
      <c r="F31" s="3" t="s">
        <v>3</v>
      </c>
      <c r="G31" s="4" t="s">
        <v>4</v>
      </c>
      <c r="H31" s="3" t="s">
        <v>3</v>
      </c>
      <c r="I31" s="4" t="s">
        <v>4</v>
      </c>
      <c r="J31" s="3" t="s">
        <v>3</v>
      </c>
      <c r="K31" s="4" t="s">
        <v>4</v>
      </c>
      <c r="L31" s="113"/>
      <c r="M31" s="114"/>
      <c r="N31" s="145"/>
      <c r="O31" s="114"/>
      <c r="P31" s="112"/>
    </row>
    <row r="32" spans="1:16">
      <c r="A32" s="5" t="s">
        <v>358</v>
      </c>
      <c r="B32" s="5" t="s">
        <v>355</v>
      </c>
      <c r="C32" s="5">
        <v>2009</v>
      </c>
      <c r="D32" s="5" t="s">
        <v>14</v>
      </c>
      <c r="E32" s="5" t="s">
        <v>705</v>
      </c>
      <c r="F32" s="5">
        <v>238</v>
      </c>
      <c r="G32" s="6">
        <f t="shared" ref="G32:G33" si="12">F32</f>
        <v>238</v>
      </c>
      <c r="H32" s="5"/>
      <c r="I32" s="6">
        <f t="shared" ref="I32:I33" si="13">H32*0.5</f>
        <v>0</v>
      </c>
      <c r="J32" s="5"/>
      <c r="K32" s="6">
        <f t="shared" ref="K32:K33" si="14">J32*1.5</f>
        <v>0</v>
      </c>
      <c r="L32" s="6">
        <f t="shared" ref="L32:L33" si="15">K32+I32+G32</f>
        <v>238</v>
      </c>
      <c r="M32" s="5">
        <v>2</v>
      </c>
      <c r="N32" s="59">
        <v>2</v>
      </c>
      <c r="O32" s="5">
        <v>18</v>
      </c>
      <c r="P32" s="5" t="s">
        <v>359</v>
      </c>
    </row>
    <row r="33" spans="1:16" ht="28.8">
      <c r="A33" s="5" t="s">
        <v>433</v>
      </c>
      <c r="B33" s="5" t="s">
        <v>424</v>
      </c>
      <c r="C33" s="5">
        <v>2009</v>
      </c>
      <c r="D33" s="5" t="s">
        <v>14</v>
      </c>
      <c r="E33" s="5" t="s">
        <v>638</v>
      </c>
      <c r="F33" s="5">
        <v>243</v>
      </c>
      <c r="G33" s="6">
        <f t="shared" si="12"/>
        <v>243</v>
      </c>
      <c r="H33" s="5"/>
      <c r="I33" s="6">
        <f t="shared" si="13"/>
        <v>0</v>
      </c>
      <c r="J33" s="5"/>
      <c r="K33" s="6">
        <f t="shared" si="14"/>
        <v>0</v>
      </c>
      <c r="L33" s="6">
        <f t="shared" si="15"/>
        <v>243</v>
      </c>
      <c r="M33" s="5">
        <v>1</v>
      </c>
      <c r="N33" s="59">
        <v>1</v>
      </c>
      <c r="O33" s="5">
        <v>20</v>
      </c>
      <c r="P33" s="51" t="s">
        <v>431</v>
      </c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1"/>
      <c r="P34" s="1"/>
    </row>
    <row r="35" spans="1:16" ht="18">
      <c r="A35" s="8" t="s">
        <v>131</v>
      </c>
      <c r="B35" s="128" t="s">
        <v>12</v>
      </c>
      <c r="C35" s="123" t="s">
        <v>1</v>
      </c>
      <c r="D35" s="124" t="s">
        <v>13</v>
      </c>
      <c r="E35" s="123" t="s">
        <v>11</v>
      </c>
      <c r="F35" s="111" t="s">
        <v>5</v>
      </c>
      <c r="G35" s="111"/>
      <c r="H35" s="111" t="s">
        <v>5</v>
      </c>
      <c r="I35" s="111"/>
      <c r="J35" s="111" t="s">
        <v>6</v>
      </c>
      <c r="K35" s="111"/>
      <c r="L35" s="122" t="s">
        <v>7</v>
      </c>
      <c r="M35" s="123" t="s">
        <v>8</v>
      </c>
      <c r="N35" s="164" t="s">
        <v>9</v>
      </c>
      <c r="O35" s="123" t="s">
        <v>10</v>
      </c>
      <c r="P35" s="111" t="s">
        <v>556</v>
      </c>
    </row>
    <row r="36" spans="1:16" ht="14.4" customHeight="1">
      <c r="A36" s="111" t="s">
        <v>0</v>
      </c>
      <c r="B36" s="129"/>
      <c r="C36" s="123"/>
      <c r="D36" s="125"/>
      <c r="E36" s="123"/>
      <c r="F36" s="111"/>
      <c r="G36" s="111"/>
      <c r="H36" s="111"/>
      <c r="I36" s="111"/>
      <c r="J36" s="111"/>
      <c r="K36" s="111"/>
      <c r="L36" s="122"/>
      <c r="M36" s="123"/>
      <c r="N36" s="165"/>
      <c r="O36" s="123"/>
      <c r="P36" s="111"/>
    </row>
    <row r="37" spans="1:16">
      <c r="A37" s="111"/>
      <c r="B37" s="130"/>
      <c r="C37" s="123"/>
      <c r="D37" s="126"/>
      <c r="E37" s="123"/>
      <c r="F37" s="9" t="s">
        <v>3</v>
      </c>
      <c r="G37" s="10" t="s">
        <v>4</v>
      </c>
      <c r="H37" s="9" t="s">
        <v>3</v>
      </c>
      <c r="I37" s="10" t="s">
        <v>4</v>
      </c>
      <c r="J37" s="9" t="s">
        <v>3</v>
      </c>
      <c r="K37" s="10" t="s">
        <v>4</v>
      </c>
      <c r="L37" s="122"/>
      <c r="M37" s="123"/>
      <c r="N37" s="166"/>
      <c r="O37" s="123"/>
      <c r="P37" s="111"/>
    </row>
    <row r="38" spans="1:16" ht="28.8">
      <c r="A38" s="11" t="s">
        <v>434</v>
      </c>
      <c r="B38" s="11" t="s">
        <v>424</v>
      </c>
      <c r="C38" s="11">
        <v>2010</v>
      </c>
      <c r="D38" s="11" t="s">
        <v>19</v>
      </c>
      <c r="E38" s="11" t="s">
        <v>617</v>
      </c>
      <c r="F38" s="11">
        <v>168</v>
      </c>
      <c r="G38" s="12">
        <f t="shared" ref="G38:G39" si="16">F38</f>
        <v>168</v>
      </c>
      <c r="H38" s="11"/>
      <c r="I38" s="12">
        <f t="shared" ref="I38:I39" si="17">H38*0.5</f>
        <v>0</v>
      </c>
      <c r="J38" s="11"/>
      <c r="K38" s="12">
        <f t="shared" ref="K38:K39" si="18">J38*1.5</f>
        <v>0</v>
      </c>
      <c r="L38" s="12">
        <f t="shared" ref="L38:L39" si="19">K38+I38+G38</f>
        <v>168</v>
      </c>
      <c r="M38" s="11">
        <v>1</v>
      </c>
      <c r="N38" s="58">
        <v>1</v>
      </c>
      <c r="O38" s="11">
        <v>20</v>
      </c>
      <c r="P38" s="53" t="s">
        <v>435</v>
      </c>
    </row>
    <row r="39" spans="1:16" ht="43.2">
      <c r="A39" s="11" t="s">
        <v>535</v>
      </c>
      <c r="B39" s="11" t="s">
        <v>424</v>
      </c>
      <c r="C39" s="11">
        <v>2009</v>
      </c>
      <c r="D39" s="11" t="s">
        <v>19</v>
      </c>
      <c r="E39" s="11" t="s">
        <v>631</v>
      </c>
      <c r="F39" s="11">
        <v>131</v>
      </c>
      <c r="G39" s="12">
        <f t="shared" si="16"/>
        <v>131</v>
      </c>
      <c r="H39" s="11"/>
      <c r="I39" s="12">
        <f t="shared" si="17"/>
        <v>0</v>
      </c>
      <c r="J39" s="11"/>
      <c r="K39" s="12">
        <f t="shared" si="18"/>
        <v>0</v>
      </c>
      <c r="L39" s="12">
        <f t="shared" si="19"/>
        <v>131</v>
      </c>
      <c r="M39" s="11">
        <v>2</v>
      </c>
      <c r="N39" s="58">
        <v>2</v>
      </c>
      <c r="O39" s="11">
        <v>18</v>
      </c>
      <c r="P39" s="53" t="s">
        <v>536</v>
      </c>
    </row>
    <row r="40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1"/>
      <c r="P40" s="1"/>
    </row>
    <row r="41" spans="1:16" ht="18">
      <c r="A41" s="2" t="s">
        <v>132</v>
      </c>
      <c r="B41" s="119" t="s">
        <v>12</v>
      </c>
      <c r="C41" s="114" t="s">
        <v>1</v>
      </c>
      <c r="D41" s="115" t="s">
        <v>13</v>
      </c>
      <c r="E41" s="114" t="s">
        <v>11</v>
      </c>
      <c r="F41" s="112" t="s">
        <v>5</v>
      </c>
      <c r="G41" s="112"/>
      <c r="H41" s="112" t="s">
        <v>5</v>
      </c>
      <c r="I41" s="112"/>
      <c r="J41" s="112" t="s">
        <v>6</v>
      </c>
      <c r="K41" s="112"/>
      <c r="L41" s="113" t="s">
        <v>7</v>
      </c>
      <c r="M41" s="114" t="s">
        <v>8</v>
      </c>
      <c r="N41" s="143" t="s">
        <v>9</v>
      </c>
      <c r="O41" s="114" t="s">
        <v>10</v>
      </c>
      <c r="P41" s="112" t="s">
        <v>556</v>
      </c>
    </row>
    <row r="42" spans="1:16" ht="14.4" customHeight="1">
      <c r="A42" s="112" t="s">
        <v>0</v>
      </c>
      <c r="B42" s="120"/>
      <c r="C42" s="114"/>
      <c r="D42" s="116"/>
      <c r="E42" s="114"/>
      <c r="F42" s="112"/>
      <c r="G42" s="112"/>
      <c r="H42" s="112"/>
      <c r="I42" s="112"/>
      <c r="J42" s="112"/>
      <c r="K42" s="112"/>
      <c r="L42" s="113"/>
      <c r="M42" s="114"/>
      <c r="N42" s="144"/>
      <c r="O42" s="114"/>
      <c r="P42" s="112"/>
    </row>
    <row r="43" spans="1:16">
      <c r="A43" s="112"/>
      <c r="B43" s="121"/>
      <c r="C43" s="114"/>
      <c r="D43" s="117"/>
      <c r="E43" s="114"/>
      <c r="F43" s="3" t="s">
        <v>3</v>
      </c>
      <c r="G43" s="4" t="s">
        <v>4</v>
      </c>
      <c r="H43" s="3" t="s">
        <v>3</v>
      </c>
      <c r="I43" s="4" t="s">
        <v>4</v>
      </c>
      <c r="J43" s="3" t="s">
        <v>3</v>
      </c>
      <c r="K43" s="4" t="s">
        <v>4</v>
      </c>
      <c r="L43" s="113"/>
      <c r="M43" s="114"/>
      <c r="N43" s="145"/>
      <c r="O43" s="114"/>
      <c r="P43" s="112"/>
    </row>
    <row r="44" spans="1:16" ht="28.8">
      <c r="A44" s="5" t="s">
        <v>423</v>
      </c>
      <c r="B44" s="5" t="s">
        <v>424</v>
      </c>
      <c r="C44" s="5">
        <v>2009</v>
      </c>
      <c r="D44" s="5" t="s">
        <v>19</v>
      </c>
      <c r="E44" s="5" t="s">
        <v>615</v>
      </c>
      <c r="F44" s="5">
        <v>218</v>
      </c>
      <c r="G44" s="6">
        <f t="shared" ref="G44" si="20">F44</f>
        <v>218</v>
      </c>
      <c r="H44" s="5"/>
      <c r="I44" s="6">
        <f t="shared" ref="I44" si="21">H44*0.5</f>
        <v>0</v>
      </c>
      <c r="J44" s="5"/>
      <c r="K44" s="6">
        <f t="shared" ref="K44" si="22">J44*1.5</f>
        <v>0</v>
      </c>
      <c r="L44" s="6">
        <f t="shared" ref="L44" si="23">K44+I44+G44</f>
        <v>218</v>
      </c>
      <c r="M44" s="5">
        <v>1</v>
      </c>
      <c r="N44" s="59">
        <v>1</v>
      </c>
      <c r="O44" s="5">
        <v>20</v>
      </c>
      <c r="P44" s="70" t="s">
        <v>425</v>
      </c>
    </row>
    <row r="45" spans="1:1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"/>
      <c r="P45" s="1"/>
    </row>
    <row r="46" spans="1:16" ht="18">
      <c r="A46" s="8" t="s">
        <v>133</v>
      </c>
      <c r="B46" s="128" t="s">
        <v>12</v>
      </c>
      <c r="C46" s="123" t="s">
        <v>1</v>
      </c>
      <c r="D46" s="124" t="s">
        <v>13</v>
      </c>
      <c r="E46" s="123" t="s">
        <v>11</v>
      </c>
      <c r="F46" s="111" t="s">
        <v>5</v>
      </c>
      <c r="G46" s="111"/>
      <c r="H46" s="111" t="s">
        <v>5</v>
      </c>
      <c r="I46" s="111"/>
      <c r="J46" s="111" t="s">
        <v>6</v>
      </c>
      <c r="K46" s="111"/>
      <c r="L46" s="122" t="s">
        <v>7</v>
      </c>
      <c r="M46" s="123" t="s">
        <v>8</v>
      </c>
      <c r="N46" s="164" t="s">
        <v>9</v>
      </c>
      <c r="O46" s="123" t="s">
        <v>10</v>
      </c>
      <c r="P46" s="111" t="s">
        <v>556</v>
      </c>
    </row>
    <row r="47" spans="1:16" ht="14.4" customHeight="1">
      <c r="A47" s="111" t="s">
        <v>0</v>
      </c>
      <c r="B47" s="129"/>
      <c r="C47" s="123"/>
      <c r="D47" s="125"/>
      <c r="E47" s="123"/>
      <c r="F47" s="111"/>
      <c r="G47" s="111"/>
      <c r="H47" s="111"/>
      <c r="I47" s="111"/>
      <c r="J47" s="111"/>
      <c r="K47" s="111"/>
      <c r="L47" s="122"/>
      <c r="M47" s="123"/>
      <c r="N47" s="165"/>
      <c r="O47" s="123"/>
      <c r="P47" s="111"/>
    </row>
    <row r="48" spans="1:16">
      <c r="A48" s="111"/>
      <c r="B48" s="130"/>
      <c r="C48" s="123"/>
      <c r="D48" s="126"/>
      <c r="E48" s="123"/>
      <c r="F48" s="9" t="s">
        <v>3</v>
      </c>
      <c r="G48" s="10" t="s">
        <v>4</v>
      </c>
      <c r="H48" s="9" t="s">
        <v>3</v>
      </c>
      <c r="I48" s="10" t="s">
        <v>4</v>
      </c>
      <c r="J48" s="9" t="s">
        <v>3</v>
      </c>
      <c r="K48" s="10" t="s">
        <v>4</v>
      </c>
      <c r="L48" s="122"/>
      <c r="M48" s="123"/>
      <c r="N48" s="166"/>
      <c r="O48" s="123"/>
      <c r="P48" s="111"/>
    </row>
    <row r="49" spans="1:16" ht="28.8">
      <c r="A49" s="11" t="s">
        <v>426</v>
      </c>
      <c r="B49" s="11" t="s">
        <v>424</v>
      </c>
      <c r="C49" s="11">
        <v>2009</v>
      </c>
      <c r="D49" s="11" t="s">
        <v>19</v>
      </c>
      <c r="E49" s="11" t="s">
        <v>616</v>
      </c>
      <c r="F49" s="11">
        <v>206</v>
      </c>
      <c r="G49" s="12">
        <f t="shared" ref="G49:G50" si="24">F49</f>
        <v>206</v>
      </c>
      <c r="H49" s="11"/>
      <c r="I49" s="12">
        <f t="shared" ref="I49:I50" si="25">H49*0.5</f>
        <v>0</v>
      </c>
      <c r="J49" s="11"/>
      <c r="K49" s="12">
        <f t="shared" ref="K49:K50" si="26">J49*1.5</f>
        <v>0</v>
      </c>
      <c r="L49" s="12">
        <f t="shared" ref="L49:L50" si="27">K49+I49+G49</f>
        <v>206</v>
      </c>
      <c r="M49" s="11">
        <v>2</v>
      </c>
      <c r="N49" s="58">
        <v>2</v>
      </c>
      <c r="O49" s="11">
        <v>18</v>
      </c>
      <c r="P49" s="53" t="s">
        <v>425</v>
      </c>
    </row>
    <row r="50" spans="1:16" ht="43.2">
      <c r="A50" s="11" t="s">
        <v>442</v>
      </c>
      <c r="B50" s="11" t="s">
        <v>424</v>
      </c>
      <c r="C50" s="11">
        <v>2010</v>
      </c>
      <c r="D50" s="11" t="s">
        <v>19</v>
      </c>
      <c r="E50" s="11" t="s">
        <v>619</v>
      </c>
      <c r="F50" s="11">
        <v>211</v>
      </c>
      <c r="G50" s="12">
        <f t="shared" si="24"/>
        <v>211</v>
      </c>
      <c r="H50" s="11"/>
      <c r="I50" s="12">
        <f t="shared" si="25"/>
        <v>0</v>
      </c>
      <c r="J50" s="11"/>
      <c r="K50" s="12">
        <f t="shared" si="26"/>
        <v>0</v>
      </c>
      <c r="L50" s="12">
        <f t="shared" si="27"/>
        <v>211</v>
      </c>
      <c r="M50" s="11">
        <v>1</v>
      </c>
      <c r="N50" s="58">
        <v>1</v>
      </c>
      <c r="O50" s="11">
        <v>20</v>
      </c>
      <c r="P50" s="53" t="s">
        <v>441</v>
      </c>
    </row>
    <row r="51" spans="1:16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3" spans="1:16">
      <c r="A53" s="67" t="s">
        <v>571</v>
      </c>
      <c r="B53" s="67"/>
      <c r="C53" s="67"/>
      <c r="D53" s="67"/>
      <c r="E53" s="67"/>
      <c r="F53" s="67"/>
      <c r="G53" s="67" t="s">
        <v>572</v>
      </c>
      <c r="H53" s="67" t="s">
        <v>572</v>
      </c>
      <c r="I53" s="67"/>
      <c r="J53" s="67"/>
      <c r="K53" s="67"/>
      <c r="L53" s="67"/>
      <c r="M53" s="67"/>
      <c r="N53" s="67"/>
      <c r="O53" s="67"/>
    </row>
  </sheetData>
  <mergeCells count="106">
    <mergeCell ref="C12:D12"/>
    <mergeCell ref="E12:G12"/>
    <mergeCell ref="P41:P43"/>
    <mergeCell ref="P46:P48"/>
    <mergeCell ref="P14:P16"/>
    <mergeCell ref="P19:P21"/>
    <mergeCell ref="P24:P26"/>
    <mergeCell ref="P29:P31"/>
    <mergeCell ref="P35:P37"/>
    <mergeCell ref="M14:M16"/>
    <mergeCell ref="N14:N16"/>
    <mergeCell ref="O14:O16"/>
    <mergeCell ref="J19:K20"/>
    <mergeCell ref="L19:L21"/>
    <mergeCell ref="M19:M21"/>
    <mergeCell ref="N19:N21"/>
    <mergeCell ref="O19:O21"/>
    <mergeCell ref="M24:M26"/>
    <mergeCell ref="N29:N31"/>
    <mergeCell ref="O29:O31"/>
    <mergeCell ref="J14:K15"/>
    <mergeCell ref="L14:L16"/>
    <mergeCell ref="D35:D37"/>
    <mergeCell ref="E35:E37"/>
    <mergeCell ref="E2:G3"/>
    <mergeCell ref="H2:O2"/>
    <mergeCell ref="H3:O3"/>
    <mergeCell ref="E4:G5"/>
    <mergeCell ref="H4:O4"/>
    <mergeCell ref="H5:O5"/>
    <mergeCell ref="E11:G11"/>
    <mergeCell ref="H6:O7"/>
    <mergeCell ref="E7:G7"/>
    <mergeCell ref="E9:G9"/>
    <mergeCell ref="H9:O10"/>
    <mergeCell ref="E10:G10"/>
    <mergeCell ref="E6:G6"/>
    <mergeCell ref="A20:A21"/>
    <mergeCell ref="B19:B21"/>
    <mergeCell ref="C19:C21"/>
    <mergeCell ref="D19:D21"/>
    <mergeCell ref="E19:E21"/>
    <mergeCell ref="F19:G20"/>
    <mergeCell ref="H19:I20"/>
    <mergeCell ref="B14:B16"/>
    <mergeCell ref="C14:C16"/>
    <mergeCell ref="D14:D16"/>
    <mergeCell ref="E14:E16"/>
    <mergeCell ref="F14:G15"/>
    <mergeCell ref="A15:A16"/>
    <mergeCell ref="H14:I15"/>
    <mergeCell ref="O35:O37"/>
    <mergeCell ref="A25:A26"/>
    <mergeCell ref="B24:B26"/>
    <mergeCell ref="C24:C26"/>
    <mergeCell ref="D24:D26"/>
    <mergeCell ref="E24:E26"/>
    <mergeCell ref="F24:G25"/>
    <mergeCell ref="H24:I25"/>
    <mergeCell ref="F29:G30"/>
    <mergeCell ref="H29:I30"/>
    <mergeCell ref="J35:K36"/>
    <mergeCell ref="L35:L37"/>
    <mergeCell ref="N24:N26"/>
    <mergeCell ref="O24:O26"/>
    <mergeCell ref="J24:K25"/>
    <mergeCell ref="L24:L26"/>
    <mergeCell ref="M35:M37"/>
    <mergeCell ref="J29:K30"/>
    <mergeCell ref="L29:L31"/>
    <mergeCell ref="M29:M31"/>
    <mergeCell ref="A30:A31"/>
    <mergeCell ref="B29:B31"/>
    <mergeCell ref="O46:O48"/>
    <mergeCell ref="A47:A48"/>
    <mergeCell ref="B46:B48"/>
    <mergeCell ref="C46:C48"/>
    <mergeCell ref="D46:D48"/>
    <mergeCell ref="E46:E48"/>
    <mergeCell ref="F46:G47"/>
    <mergeCell ref="H46:I47"/>
    <mergeCell ref="O41:O43"/>
    <mergeCell ref="J46:K47"/>
    <mergeCell ref="L46:L48"/>
    <mergeCell ref="M46:M48"/>
    <mergeCell ref="J41:K42"/>
    <mergeCell ref="L41:L43"/>
    <mergeCell ref="M41:M43"/>
    <mergeCell ref="N46:N48"/>
    <mergeCell ref="N41:N43"/>
    <mergeCell ref="C29:C31"/>
    <mergeCell ref="D29:D31"/>
    <mergeCell ref="E29:E31"/>
    <mergeCell ref="N35:N37"/>
    <mergeCell ref="A36:A37"/>
    <mergeCell ref="B35:B37"/>
    <mergeCell ref="C35:C37"/>
    <mergeCell ref="A42:A43"/>
    <mergeCell ref="B41:B43"/>
    <mergeCell ref="C41:C43"/>
    <mergeCell ref="D41:D43"/>
    <mergeCell ref="E41:E43"/>
    <mergeCell ref="F41:G42"/>
    <mergeCell ref="H41:I42"/>
    <mergeCell ref="F35:G36"/>
    <mergeCell ref="H35:I3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P56"/>
  <sheetViews>
    <sheetView workbookViewId="0">
      <selection activeCell="H9" sqref="H9:O10"/>
    </sheetView>
  </sheetViews>
  <sheetFormatPr defaultRowHeight="14.4"/>
  <cols>
    <col min="1" max="1" width="50.21875" customWidth="1"/>
    <col min="8" max="11" width="0" hidden="1" customWidth="1"/>
    <col min="13" max="13" width="13.5546875" customWidth="1"/>
    <col min="14" max="14" width="13.44140625" customWidth="1"/>
    <col min="15" max="15" width="23.44140625" customWidth="1"/>
    <col min="16" max="16" width="13.7773437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2" t="s">
        <v>134</v>
      </c>
      <c r="B14" s="119" t="s">
        <v>12</v>
      </c>
      <c r="C14" s="114" t="s">
        <v>1</v>
      </c>
      <c r="D14" s="115" t="s">
        <v>13</v>
      </c>
      <c r="E14" s="114" t="s">
        <v>11</v>
      </c>
      <c r="F14" s="112" t="s">
        <v>5</v>
      </c>
      <c r="G14" s="112"/>
      <c r="H14" s="112" t="s">
        <v>5</v>
      </c>
      <c r="I14" s="112"/>
      <c r="J14" s="112" t="s">
        <v>6</v>
      </c>
      <c r="K14" s="112"/>
      <c r="L14" s="113" t="s">
        <v>7</v>
      </c>
      <c r="M14" s="114" t="s">
        <v>8</v>
      </c>
      <c r="N14" s="115" t="s">
        <v>9</v>
      </c>
      <c r="O14" s="118" t="s">
        <v>10</v>
      </c>
      <c r="P14" s="112" t="s">
        <v>556</v>
      </c>
    </row>
    <row r="15" spans="1:16" ht="14.4" customHeight="1">
      <c r="A15" s="112" t="s">
        <v>0</v>
      </c>
      <c r="B15" s="120"/>
      <c r="C15" s="114"/>
      <c r="D15" s="116"/>
      <c r="E15" s="114"/>
      <c r="F15" s="112"/>
      <c r="G15" s="112"/>
      <c r="H15" s="112"/>
      <c r="I15" s="112"/>
      <c r="J15" s="112"/>
      <c r="K15" s="112"/>
      <c r="L15" s="113"/>
      <c r="M15" s="114"/>
      <c r="N15" s="116"/>
      <c r="O15" s="118"/>
      <c r="P15" s="112"/>
    </row>
    <row r="16" spans="1:16">
      <c r="A16" s="112"/>
      <c r="B16" s="121"/>
      <c r="C16" s="114"/>
      <c r="D16" s="117"/>
      <c r="E16" s="114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113"/>
      <c r="M16" s="114"/>
      <c r="N16" s="117"/>
      <c r="O16" s="118"/>
      <c r="P16" s="112"/>
    </row>
    <row r="17" spans="1:16" ht="28.8">
      <c r="A17" s="5" t="s">
        <v>436</v>
      </c>
      <c r="B17" s="5" t="s">
        <v>424</v>
      </c>
      <c r="C17" s="5">
        <v>2008</v>
      </c>
      <c r="D17" s="5" t="s">
        <v>21</v>
      </c>
      <c r="E17" s="5" t="s">
        <v>649</v>
      </c>
      <c r="F17" s="5">
        <v>76</v>
      </c>
      <c r="G17" s="6">
        <f t="shared" ref="G17" si="0">F17</f>
        <v>76</v>
      </c>
      <c r="H17" s="5"/>
      <c r="I17" s="6">
        <f t="shared" ref="I17" si="1">H17*0.5</f>
        <v>0</v>
      </c>
      <c r="J17" s="5">
        <v>0</v>
      </c>
      <c r="K17" s="6">
        <f t="shared" ref="K17" si="2">J17*1.5</f>
        <v>0</v>
      </c>
      <c r="L17" s="6">
        <f t="shared" ref="L17" si="3">K17+I17+G17</f>
        <v>76</v>
      </c>
      <c r="M17" s="5">
        <v>1</v>
      </c>
      <c r="N17" s="5">
        <v>1</v>
      </c>
      <c r="O17" s="59">
        <v>20</v>
      </c>
      <c r="P17" s="51" t="s">
        <v>435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">
      <c r="A19" s="8" t="s">
        <v>135</v>
      </c>
      <c r="B19" s="128" t="s">
        <v>12</v>
      </c>
      <c r="C19" s="123" t="s">
        <v>1</v>
      </c>
      <c r="D19" s="124" t="s">
        <v>13</v>
      </c>
      <c r="E19" s="123" t="s">
        <v>11</v>
      </c>
      <c r="F19" s="111" t="s">
        <v>5</v>
      </c>
      <c r="G19" s="111"/>
      <c r="H19" s="111" t="s">
        <v>5</v>
      </c>
      <c r="I19" s="111"/>
      <c r="J19" s="111" t="s">
        <v>6</v>
      </c>
      <c r="K19" s="111"/>
      <c r="L19" s="122" t="s">
        <v>7</v>
      </c>
      <c r="M19" s="123" t="s">
        <v>8</v>
      </c>
      <c r="N19" s="124" t="s">
        <v>9</v>
      </c>
      <c r="O19" s="127" t="s">
        <v>10</v>
      </c>
      <c r="P19" s="111" t="s">
        <v>556</v>
      </c>
    </row>
    <row r="20" spans="1:16" ht="14.4" customHeight="1">
      <c r="A20" s="111" t="s">
        <v>0</v>
      </c>
      <c r="B20" s="129"/>
      <c r="C20" s="123"/>
      <c r="D20" s="125"/>
      <c r="E20" s="123"/>
      <c r="F20" s="111"/>
      <c r="G20" s="111"/>
      <c r="H20" s="111"/>
      <c r="I20" s="111"/>
      <c r="J20" s="111"/>
      <c r="K20" s="111"/>
      <c r="L20" s="122"/>
      <c r="M20" s="123"/>
      <c r="N20" s="125"/>
      <c r="O20" s="127"/>
      <c r="P20" s="111"/>
    </row>
    <row r="21" spans="1:16">
      <c r="A21" s="111"/>
      <c r="B21" s="130"/>
      <c r="C21" s="123"/>
      <c r="D21" s="126"/>
      <c r="E21" s="123"/>
      <c r="F21" s="9" t="s">
        <v>3</v>
      </c>
      <c r="G21" s="10" t="s">
        <v>4</v>
      </c>
      <c r="H21" s="9" t="s">
        <v>3</v>
      </c>
      <c r="I21" s="10" t="s">
        <v>4</v>
      </c>
      <c r="J21" s="9" t="s">
        <v>3</v>
      </c>
      <c r="K21" s="10" t="s">
        <v>4</v>
      </c>
      <c r="L21" s="122"/>
      <c r="M21" s="123"/>
      <c r="N21" s="126"/>
      <c r="O21" s="127"/>
      <c r="P21" s="111"/>
    </row>
    <row r="22" spans="1:16" ht="57.6">
      <c r="A22" s="11" t="s">
        <v>447</v>
      </c>
      <c r="B22" s="11" t="s">
        <v>424</v>
      </c>
      <c r="C22" s="11">
        <v>2008</v>
      </c>
      <c r="D22" s="11" t="s">
        <v>21</v>
      </c>
      <c r="E22" s="11" t="s">
        <v>670</v>
      </c>
      <c r="F22" s="11">
        <v>192</v>
      </c>
      <c r="G22" s="12">
        <f t="shared" ref="G22" si="4">F22</f>
        <v>192</v>
      </c>
      <c r="H22" s="11"/>
      <c r="I22" s="12">
        <f t="shared" ref="I22" si="5">H22*0.5</f>
        <v>0</v>
      </c>
      <c r="J22" s="11"/>
      <c r="K22" s="12">
        <f t="shared" ref="K22" si="6">J22*1.5</f>
        <v>0</v>
      </c>
      <c r="L22" s="12">
        <f t="shared" ref="L22" si="7">K22+I22+G22</f>
        <v>192</v>
      </c>
      <c r="M22" s="11">
        <v>1</v>
      </c>
      <c r="N22" s="11">
        <v>1</v>
      </c>
      <c r="O22" s="58">
        <v>20</v>
      </c>
      <c r="P22" s="53" t="s">
        <v>446</v>
      </c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"/>
    </row>
    <row r="24" spans="1:16" ht="18">
      <c r="A24" s="2" t="s">
        <v>136</v>
      </c>
      <c r="B24" s="119" t="s">
        <v>12</v>
      </c>
      <c r="C24" s="114" t="s">
        <v>1</v>
      </c>
      <c r="D24" s="115" t="s">
        <v>13</v>
      </c>
      <c r="E24" s="114" t="s">
        <v>11</v>
      </c>
      <c r="F24" s="112" t="s">
        <v>5</v>
      </c>
      <c r="G24" s="112"/>
      <c r="H24" s="112" t="s">
        <v>5</v>
      </c>
      <c r="I24" s="112"/>
      <c r="J24" s="112" t="s">
        <v>6</v>
      </c>
      <c r="K24" s="112"/>
      <c r="L24" s="113" t="s">
        <v>7</v>
      </c>
      <c r="M24" s="114" t="s">
        <v>8</v>
      </c>
      <c r="N24" s="115" t="s">
        <v>9</v>
      </c>
      <c r="O24" s="118" t="s">
        <v>10</v>
      </c>
      <c r="P24" s="112" t="s">
        <v>556</v>
      </c>
    </row>
    <row r="25" spans="1:16" ht="14.4" customHeight="1">
      <c r="A25" s="112" t="s">
        <v>0</v>
      </c>
      <c r="B25" s="120"/>
      <c r="C25" s="114"/>
      <c r="D25" s="116"/>
      <c r="E25" s="114"/>
      <c r="F25" s="112"/>
      <c r="G25" s="112"/>
      <c r="H25" s="112"/>
      <c r="I25" s="112"/>
      <c r="J25" s="112"/>
      <c r="K25" s="112"/>
      <c r="L25" s="113"/>
      <c r="M25" s="114"/>
      <c r="N25" s="116"/>
      <c r="O25" s="118"/>
      <c r="P25" s="112"/>
    </row>
    <row r="26" spans="1:16">
      <c r="A26" s="112"/>
      <c r="B26" s="121"/>
      <c r="C26" s="114"/>
      <c r="D26" s="117"/>
      <c r="E26" s="114"/>
      <c r="F26" s="3" t="s">
        <v>3</v>
      </c>
      <c r="G26" s="4" t="s">
        <v>4</v>
      </c>
      <c r="H26" s="3" t="s">
        <v>3</v>
      </c>
      <c r="I26" s="4" t="s">
        <v>4</v>
      </c>
      <c r="J26" s="3" t="s">
        <v>3</v>
      </c>
      <c r="K26" s="4" t="s">
        <v>4</v>
      </c>
      <c r="L26" s="113"/>
      <c r="M26" s="114"/>
      <c r="N26" s="117"/>
      <c r="O26" s="118"/>
      <c r="P26" s="112"/>
    </row>
    <row r="27" spans="1:16" ht="57.6">
      <c r="A27" s="5" t="s">
        <v>452</v>
      </c>
      <c r="B27" s="5" t="s">
        <v>424</v>
      </c>
      <c r="C27" s="5">
        <v>2007</v>
      </c>
      <c r="D27" s="5" t="s">
        <v>21</v>
      </c>
      <c r="E27" s="5" t="s">
        <v>652</v>
      </c>
      <c r="F27" s="5">
        <v>195</v>
      </c>
      <c r="G27" s="6">
        <f t="shared" ref="G27" si="8">F27</f>
        <v>195</v>
      </c>
      <c r="H27" s="5"/>
      <c r="I27" s="6">
        <f t="shared" ref="I27" si="9">H27*0.5</f>
        <v>0</v>
      </c>
      <c r="J27" s="5"/>
      <c r="K27" s="6">
        <f t="shared" ref="K27" si="10">J27*1.5</f>
        <v>0</v>
      </c>
      <c r="L27" s="6">
        <f t="shared" ref="L27" si="11">K27+I27+G27</f>
        <v>195</v>
      </c>
      <c r="M27" s="5">
        <v>1</v>
      </c>
      <c r="N27" s="5">
        <v>1</v>
      </c>
      <c r="O27" s="59">
        <v>20</v>
      </c>
      <c r="P27" s="51" t="s">
        <v>451</v>
      </c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"/>
    </row>
    <row r="29" spans="1:16" ht="18">
      <c r="A29" s="2" t="s">
        <v>137</v>
      </c>
      <c r="B29" s="119" t="s">
        <v>12</v>
      </c>
      <c r="C29" s="114" t="s">
        <v>1</v>
      </c>
      <c r="D29" s="115" t="s">
        <v>13</v>
      </c>
      <c r="E29" s="114" t="s">
        <v>11</v>
      </c>
      <c r="F29" s="112" t="s">
        <v>5</v>
      </c>
      <c r="G29" s="112"/>
      <c r="H29" s="112" t="s">
        <v>5</v>
      </c>
      <c r="I29" s="112"/>
      <c r="J29" s="112" t="s">
        <v>6</v>
      </c>
      <c r="K29" s="112"/>
      <c r="L29" s="113" t="s">
        <v>7</v>
      </c>
      <c r="M29" s="114" t="s">
        <v>8</v>
      </c>
      <c r="N29" s="115" t="s">
        <v>9</v>
      </c>
      <c r="O29" s="118" t="s">
        <v>10</v>
      </c>
      <c r="P29" s="112" t="s">
        <v>556</v>
      </c>
    </row>
    <row r="30" spans="1:16" ht="14.4" customHeight="1">
      <c r="A30" s="112" t="s">
        <v>0</v>
      </c>
      <c r="B30" s="120"/>
      <c r="C30" s="114"/>
      <c r="D30" s="116"/>
      <c r="E30" s="114"/>
      <c r="F30" s="112"/>
      <c r="G30" s="112"/>
      <c r="H30" s="112"/>
      <c r="I30" s="112"/>
      <c r="J30" s="112"/>
      <c r="K30" s="112"/>
      <c r="L30" s="113"/>
      <c r="M30" s="114"/>
      <c r="N30" s="116"/>
      <c r="O30" s="118"/>
      <c r="P30" s="112"/>
    </row>
    <row r="31" spans="1:16">
      <c r="A31" s="112"/>
      <c r="B31" s="121"/>
      <c r="C31" s="114"/>
      <c r="D31" s="117"/>
      <c r="E31" s="114"/>
      <c r="F31" s="3" t="s">
        <v>3</v>
      </c>
      <c r="G31" s="4" t="s">
        <v>4</v>
      </c>
      <c r="H31" s="3" t="s">
        <v>3</v>
      </c>
      <c r="I31" s="4" t="s">
        <v>4</v>
      </c>
      <c r="J31" s="3" t="s">
        <v>3</v>
      </c>
      <c r="K31" s="4" t="s">
        <v>4</v>
      </c>
      <c r="L31" s="113"/>
      <c r="M31" s="114"/>
      <c r="N31" s="117"/>
      <c r="O31" s="118"/>
      <c r="P31" s="112"/>
    </row>
    <row r="32" spans="1:16" ht="57.6">
      <c r="A32" s="5" t="s">
        <v>448</v>
      </c>
      <c r="B32" s="5" t="s">
        <v>424</v>
      </c>
      <c r="C32" s="5">
        <v>2007</v>
      </c>
      <c r="D32" s="5" t="s">
        <v>21</v>
      </c>
      <c r="E32" s="5" t="s">
        <v>653</v>
      </c>
      <c r="F32" s="5">
        <v>203</v>
      </c>
      <c r="G32" s="6">
        <f t="shared" ref="G32" si="12">F32</f>
        <v>203</v>
      </c>
      <c r="H32" s="5"/>
      <c r="I32" s="6">
        <f t="shared" ref="I32" si="13">H32*0.5</f>
        <v>0</v>
      </c>
      <c r="J32" s="5"/>
      <c r="K32" s="6">
        <f t="shared" ref="K32" si="14">J32*1.5</f>
        <v>0</v>
      </c>
      <c r="L32" s="6">
        <f t="shared" ref="L32" si="15">K32+I32+G32</f>
        <v>203</v>
      </c>
      <c r="M32" s="5">
        <v>1</v>
      </c>
      <c r="N32" s="5">
        <v>1</v>
      </c>
      <c r="O32" s="59">
        <v>20</v>
      </c>
      <c r="P32" s="51" t="s">
        <v>449</v>
      </c>
    </row>
    <row r="33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"/>
    </row>
    <row r="34" spans="1:16" ht="18">
      <c r="A34" s="8" t="s">
        <v>138</v>
      </c>
      <c r="B34" s="128" t="s">
        <v>12</v>
      </c>
      <c r="C34" s="123" t="s">
        <v>1</v>
      </c>
      <c r="D34" s="124" t="s">
        <v>13</v>
      </c>
      <c r="E34" s="123" t="s">
        <v>11</v>
      </c>
      <c r="F34" s="111" t="s">
        <v>5</v>
      </c>
      <c r="G34" s="111"/>
      <c r="H34" s="111" t="s">
        <v>5</v>
      </c>
      <c r="I34" s="111"/>
      <c r="J34" s="111" t="s">
        <v>6</v>
      </c>
      <c r="K34" s="111"/>
      <c r="L34" s="122" t="s">
        <v>7</v>
      </c>
      <c r="M34" s="123" t="s">
        <v>8</v>
      </c>
      <c r="N34" s="124" t="s">
        <v>9</v>
      </c>
      <c r="O34" s="127" t="s">
        <v>10</v>
      </c>
      <c r="P34" s="111" t="s">
        <v>556</v>
      </c>
    </row>
    <row r="35" spans="1:16" ht="14.4" customHeight="1">
      <c r="A35" s="111" t="s">
        <v>0</v>
      </c>
      <c r="B35" s="129"/>
      <c r="C35" s="123"/>
      <c r="D35" s="125"/>
      <c r="E35" s="123"/>
      <c r="F35" s="111"/>
      <c r="G35" s="111"/>
      <c r="H35" s="111"/>
      <c r="I35" s="111"/>
      <c r="J35" s="111"/>
      <c r="K35" s="111"/>
      <c r="L35" s="122"/>
      <c r="M35" s="123"/>
      <c r="N35" s="125"/>
      <c r="O35" s="127"/>
      <c r="P35" s="111"/>
    </row>
    <row r="36" spans="1:16">
      <c r="A36" s="111"/>
      <c r="B36" s="130"/>
      <c r="C36" s="123"/>
      <c r="D36" s="126"/>
      <c r="E36" s="123"/>
      <c r="F36" s="9" t="s">
        <v>3</v>
      </c>
      <c r="G36" s="10" t="s">
        <v>4</v>
      </c>
      <c r="H36" s="9" t="s">
        <v>3</v>
      </c>
      <c r="I36" s="10" t="s">
        <v>4</v>
      </c>
      <c r="J36" s="9" t="s">
        <v>3</v>
      </c>
      <c r="K36" s="10" t="s">
        <v>4</v>
      </c>
      <c r="L36" s="122"/>
      <c r="M36" s="123"/>
      <c r="N36" s="126"/>
      <c r="O36" s="127"/>
      <c r="P36" s="111"/>
    </row>
    <row r="37" spans="1:16" ht="57.6">
      <c r="A37" s="11" t="s">
        <v>526</v>
      </c>
      <c r="B37" s="11" t="s">
        <v>424</v>
      </c>
      <c r="C37" s="11">
        <v>2008</v>
      </c>
      <c r="D37" s="11" t="s">
        <v>21</v>
      </c>
      <c r="E37" s="11" t="s">
        <v>686</v>
      </c>
      <c r="F37" s="11">
        <v>159</v>
      </c>
      <c r="G37" s="12">
        <f t="shared" ref="G37" si="16">F37</f>
        <v>159</v>
      </c>
      <c r="H37" s="11"/>
      <c r="I37" s="12">
        <f t="shared" ref="I37" si="17">H37*0.5</f>
        <v>0</v>
      </c>
      <c r="J37" s="11"/>
      <c r="K37" s="12">
        <f t="shared" ref="K37" si="18">J37*1.5</f>
        <v>0</v>
      </c>
      <c r="L37" s="12">
        <f t="shared" ref="L37" si="19">K37+I37+G37</f>
        <v>159</v>
      </c>
      <c r="M37" s="11">
        <v>1</v>
      </c>
      <c r="N37" s="11">
        <v>1</v>
      </c>
      <c r="O37" s="58">
        <v>20</v>
      </c>
      <c r="P37" s="53" t="s">
        <v>527</v>
      </c>
    </row>
    <row r="38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1"/>
    </row>
    <row r="39" spans="1:16" ht="18">
      <c r="A39" s="2" t="s">
        <v>139</v>
      </c>
      <c r="B39" s="119" t="s">
        <v>12</v>
      </c>
      <c r="C39" s="114" t="s">
        <v>1</v>
      </c>
      <c r="D39" s="115" t="s">
        <v>13</v>
      </c>
      <c r="E39" s="114" t="s">
        <v>11</v>
      </c>
      <c r="F39" s="112" t="s">
        <v>5</v>
      </c>
      <c r="G39" s="112"/>
      <c r="H39" s="112" t="s">
        <v>5</v>
      </c>
      <c r="I39" s="112"/>
      <c r="J39" s="112" t="s">
        <v>6</v>
      </c>
      <c r="K39" s="112"/>
      <c r="L39" s="113" t="s">
        <v>7</v>
      </c>
      <c r="M39" s="114" t="s">
        <v>8</v>
      </c>
      <c r="N39" s="115" t="s">
        <v>9</v>
      </c>
      <c r="O39" s="118" t="s">
        <v>10</v>
      </c>
      <c r="P39" s="112" t="s">
        <v>556</v>
      </c>
    </row>
    <row r="40" spans="1:16" ht="14.4" customHeight="1">
      <c r="A40" s="112" t="s">
        <v>0</v>
      </c>
      <c r="B40" s="120"/>
      <c r="C40" s="114"/>
      <c r="D40" s="116"/>
      <c r="E40" s="114"/>
      <c r="F40" s="112"/>
      <c r="G40" s="112"/>
      <c r="H40" s="112"/>
      <c r="I40" s="112"/>
      <c r="J40" s="112"/>
      <c r="K40" s="112"/>
      <c r="L40" s="113"/>
      <c r="M40" s="114"/>
      <c r="N40" s="116"/>
      <c r="O40" s="118"/>
      <c r="P40" s="112"/>
    </row>
    <row r="41" spans="1:16">
      <c r="A41" s="112"/>
      <c r="B41" s="121"/>
      <c r="C41" s="114"/>
      <c r="D41" s="117"/>
      <c r="E41" s="114"/>
      <c r="F41" s="3" t="s">
        <v>3</v>
      </c>
      <c r="G41" s="4" t="s">
        <v>4</v>
      </c>
      <c r="H41" s="3" t="s">
        <v>3</v>
      </c>
      <c r="I41" s="4" t="s">
        <v>4</v>
      </c>
      <c r="J41" s="3" t="s">
        <v>3</v>
      </c>
      <c r="K41" s="4" t="s">
        <v>4</v>
      </c>
      <c r="L41" s="113"/>
      <c r="M41" s="114"/>
      <c r="N41" s="117"/>
      <c r="O41" s="118"/>
      <c r="P41" s="112"/>
    </row>
    <row r="42" spans="1:16" ht="28.8">
      <c r="A42" s="5" t="s">
        <v>438</v>
      </c>
      <c r="B42" s="5" t="s">
        <v>424</v>
      </c>
      <c r="C42" s="5">
        <v>2008</v>
      </c>
      <c r="D42" s="5" t="s">
        <v>14</v>
      </c>
      <c r="E42" s="5" t="s">
        <v>618</v>
      </c>
      <c r="F42" s="5">
        <v>190</v>
      </c>
      <c r="G42" s="6">
        <f t="shared" ref="G42" si="20">F42</f>
        <v>190</v>
      </c>
      <c r="H42" s="5"/>
      <c r="I42" s="6">
        <f t="shared" ref="I42" si="21">H42*0.5</f>
        <v>0</v>
      </c>
      <c r="J42" s="5"/>
      <c r="K42" s="6">
        <f t="shared" ref="K42" si="22">J42*1.5</f>
        <v>0</v>
      </c>
      <c r="L42" s="6">
        <f t="shared" ref="L42" si="23">K42+I42+G42</f>
        <v>190</v>
      </c>
      <c r="M42" s="5">
        <v>1</v>
      </c>
      <c r="N42" s="5">
        <v>1</v>
      </c>
      <c r="O42" s="59">
        <v>20</v>
      </c>
      <c r="P42" s="51" t="s">
        <v>435</v>
      </c>
    </row>
    <row r="43" spans="1:1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1"/>
    </row>
    <row r="44" spans="1:16" ht="18">
      <c r="A44" s="8" t="s">
        <v>140</v>
      </c>
      <c r="B44" s="128" t="s">
        <v>12</v>
      </c>
      <c r="C44" s="123" t="s">
        <v>1</v>
      </c>
      <c r="D44" s="124" t="s">
        <v>13</v>
      </c>
      <c r="E44" s="123" t="s">
        <v>11</v>
      </c>
      <c r="F44" s="111" t="s">
        <v>5</v>
      </c>
      <c r="G44" s="111"/>
      <c r="H44" s="111" t="s">
        <v>5</v>
      </c>
      <c r="I44" s="111"/>
      <c r="J44" s="111" t="s">
        <v>6</v>
      </c>
      <c r="K44" s="111"/>
      <c r="L44" s="122" t="s">
        <v>7</v>
      </c>
      <c r="M44" s="123" t="s">
        <v>8</v>
      </c>
      <c r="N44" s="124" t="s">
        <v>9</v>
      </c>
      <c r="O44" s="127" t="s">
        <v>10</v>
      </c>
      <c r="P44" s="111" t="s">
        <v>556</v>
      </c>
    </row>
    <row r="45" spans="1:16" ht="14.4" customHeight="1">
      <c r="A45" s="111" t="s">
        <v>0</v>
      </c>
      <c r="B45" s="129"/>
      <c r="C45" s="123"/>
      <c r="D45" s="125"/>
      <c r="E45" s="123"/>
      <c r="F45" s="111"/>
      <c r="G45" s="111"/>
      <c r="H45" s="111"/>
      <c r="I45" s="111"/>
      <c r="J45" s="111"/>
      <c r="K45" s="111"/>
      <c r="L45" s="122"/>
      <c r="M45" s="123"/>
      <c r="N45" s="125"/>
      <c r="O45" s="127"/>
      <c r="P45" s="111"/>
    </row>
    <row r="46" spans="1:16">
      <c r="A46" s="111"/>
      <c r="B46" s="130"/>
      <c r="C46" s="123"/>
      <c r="D46" s="126"/>
      <c r="E46" s="123"/>
      <c r="F46" s="9" t="s">
        <v>3</v>
      </c>
      <c r="G46" s="10" t="s">
        <v>4</v>
      </c>
      <c r="H46" s="9" t="s">
        <v>3</v>
      </c>
      <c r="I46" s="10" t="s">
        <v>4</v>
      </c>
      <c r="J46" s="9" t="s">
        <v>3</v>
      </c>
      <c r="K46" s="10" t="s">
        <v>4</v>
      </c>
      <c r="L46" s="122"/>
      <c r="M46" s="123"/>
      <c r="N46" s="126"/>
      <c r="O46" s="127"/>
      <c r="P46" s="111"/>
    </row>
    <row r="47" spans="1:16" ht="57.6">
      <c r="A47" s="11" t="s">
        <v>445</v>
      </c>
      <c r="B47" s="11" t="s">
        <v>424</v>
      </c>
      <c r="C47" s="11">
        <v>2010</v>
      </c>
      <c r="D47" s="11" t="s">
        <v>14</v>
      </c>
      <c r="E47" s="11" t="s">
        <v>620</v>
      </c>
      <c r="F47" s="11">
        <v>149</v>
      </c>
      <c r="G47" s="12">
        <f t="shared" ref="G47:G48" si="24">F47</f>
        <v>149</v>
      </c>
      <c r="H47" s="11"/>
      <c r="I47" s="12">
        <f t="shared" ref="I47:I48" si="25">H47*0.5</f>
        <v>0</v>
      </c>
      <c r="J47" s="11"/>
      <c r="K47" s="12">
        <f t="shared" ref="K47:K48" si="26">J47*1.5</f>
        <v>0</v>
      </c>
      <c r="L47" s="12">
        <f t="shared" ref="L47:L48" si="27">K47+I47+G47</f>
        <v>149</v>
      </c>
      <c r="M47" s="11">
        <v>1</v>
      </c>
      <c r="N47" s="11">
        <v>1</v>
      </c>
      <c r="O47" s="58">
        <v>20</v>
      </c>
      <c r="P47" s="53" t="s">
        <v>446</v>
      </c>
    </row>
    <row r="48" spans="1:16" ht="57.6">
      <c r="A48" s="11" t="s">
        <v>464</v>
      </c>
      <c r="B48" s="11" t="s">
        <v>424</v>
      </c>
      <c r="C48" s="11">
        <v>2009</v>
      </c>
      <c r="D48" s="11" t="s">
        <v>14</v>
      </c>
      <c r="E48" s="11" t="s">
        <v>622</v>
      </c>
      <c r="F48" s="11">
        <v>130</v>
      </c>
      <c r="G48" s="12">
        <f t="shared" si="24"/>
        <v>130</v>
      </c>
      <c r="H48" s="11"/>
      <c r="I48" s="12">
        <f t="shared" si="25"/>
        <v>0</v>
      </c>
      <c r="J48" s="11"/>
      <c r="K48" s="12">
        <f t="shared" si="26"/>
        <v>0</v>
      </c>
      <c r="L48" s="12">
        <f t="shared" si="27"/>
        <v>130</v>
      </c>
      <c r="M48" s="11">
        <v>2</v>
      </c>
      <c r="N48" s="11">
        <v>2</v>
      </c>
      <c r="O48" s="58">
        <v>18</v>
      </c>
      <c r="P48" s="53" t="s">
        <v>465</v>
      </c>
    </row>
    <row r="49" spans="1:16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1"/>
    </row>
    <row r="50" spans="1:16" ht="18">
      <c r="A50" s="2" t="s">
        <v>141</v>
      </c>
      <c r="B50" s="119" t="s">
        <v>12</v>
      </c>
      <c r="C50" s="114" t="s">
        <v>1</v>
      </c>
      <c r="D50" s="115" t="s">
        <v>13</v>
      </c>
      <c r="E50" s="114" t="s">
        <v>11</v>
      </c>
      <c r="F50" s="112" t="s">
        <v>5</v>
      </c>
      <c r="G50" s="112"/>
      <c r="H50" s="112" t="s">
        <v>5</v>
      </c>
      <c r="I50" s="112"/>
      <c r="J50" s="112" t="s">
        <v>6</v>
      </c>
      <c r="K50" s="112"/>
      <c r="L50" s="113" t="s">
        <v>7</v>
      </c>
      <c r="M50" s="114" t="s">
        <v>8</v>
      </c>
      <c r="N50" s="115" t="s">
        <v>9</v>
      </c>
      <c r="O50" s="118" t="s">
        <v>10</v>
      </c>
      <c r="P50" s="112" t="s">
        <v>556</v>
      </c>
    </row>
    <row r="51" spans="1:16" ht="14.4" customHeight="1">
      <c r="A51" s="112" t="s">
        <v>0</v>
      </c>
      <c r="B51" s="120"/>
      <c r="C51" s="114"/>
      <c r="D51" s="116"/>
      <c r="E51" s="114"/>
      <c r="F51" s="112"/>
      <c r="G51" s="112"/>
      <c r="H51" s="112"/>
      <c r="I51" s="112"/>
      <c r="J51" s="112"/>
      <c r="K51" s="112"/>
      <c r="L51" s="113"/>
      <c r="M51" s="114"/>
      <c r="N51" s="116"/>
      <c r="O51" s="118"/>
      <c r="P51" s="112"/>
    </row>
    <row r="52" spans="1:16">
      <c r="A52" s="112"/>
      <c r="B52" s="121"/>
      <c r="C52" s="114"/>
      <c r="D52" s="117"/>
      <c r="E52" s="114"/>
      <c r="F52" s="3" t="s">
        <v>3</v>
      </c>
      <c r="G52" s="4" t="s">
        <v>4</v>
      </c>
      <c r="H52" s="3" t="s">
        <v>3</v>
      </c>
      <c r="I52" s="4" t="s">
        <v>4</v>
      </c>
      <c r="J52" s="3" t="s">
        <v>3</v>
      </c>
      <c r="K52" s="4" t="s">
        <v>4</v>
      </c>
      <c r="L52" s="113"/>
      <c r="M52" s="114"/>
      <c r="N52" s="117"/>
      <c r="O52" s="118"/>
      <c r="P52" s="112"/>
    </row>
    <row r="53" spans="1:16" ht="57.6">
      <c r="A53" s="5" t="s">
        <v>453</v>
      </c>
      <c r="B53" s="5" t="s">
        <v>424</v>
      </c>
      <c r="C53" s="5">
        <v>2010</v>
      </c>
      <c r="D53" s="5" t="s">
        <v>14</v>
      </c>
      <c r="E53" s="5" t="s">
        <v>621</v>
      </c>
      <c r="F53" s="5">
        <v>180</v>
      </c>
      <c r="G53" s="6">
        <f t="shared" ref="G53" si="28">F53</f>
        <v>180</v>
      </c>
      <c r="H53" s="5"/>
      <c r="I53" s="6">
        <f t="shared" ref="I53" si="29">H53*0.5</f>
        <v>0</v>
      </c>
      <c r="J53" s="5"/>
      <c r="K53" s="6">
        <f t="shared" ref="K53" si="30">J53*1.5</f>
        <v>0</v>
      </c>
      <c r="L53" s="6">
        <f t="shared" ref="L53" si="31">K53+I53+G53</f>
        <v>180</v>
      </c>
      <c r="M53" s="5">
        <v>1</v>
      </c>
      <c r="N53" s="5">
        <v>1</v>
      </c>
      <c r="O53" s="59">
        <v>20</v>
      </c>
      <c r="P53" s="51" t="s">
        <v>451</v>
      </c>
    </row>
    <row r="54" spans="1:16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1"/>
    </row>
    <row r="56" spans="1:16">
      <c r="A56" s="67" t="s">
        <v>571</v>
      </c>
      <c r="B56" s="67"/>
      <c r="C56" s="67"/>
      <c r="D56" s="67"/>
      <c r="E56" s="67"/>
      <c r="F56" s="67"/>
      <c r="G56" s="67" t="s">
        <v>572</v>
      </c>
      <c r="H56" s="67" t="s">
        <v>572</v>
      </c>
      <c r="I56" s="67"/>
      <c r="J56" s="67"/>
      <c r="K56" s="67"/>
      <c r="L56" s="67"/>
      <c r="M56" s="67"/>
      <c r="N56" s="67"/>
      <c r="O56" s="67"/>
    </row>
  </sheetData>
  <mergeCells count="119">
    <mergeCell ref="P24:P26"/>
    <mergeCell ref="P29:P31"/>
    <mergeCell ref="P34:P36"/>
    <mergeCell ref="P39:P41"/>
    <mergeCell ref="P44:P46"/>
    <mergeCell ref="P50:P52"/>
    <mergeCell ref="H6:O7"/>
    <mergeCell ref="H19:I20"/>
    <mergeCell ref="J19:K20"/>
    <mergeCell ref="L19:L21"/>
    <mergeCell ref="M19:M21"/>
    <mergeCell ref="N19:N21"/>
    <mergeCell ref="O19:O21"/>
    <mergeCell ref="L14:L16"/>
    <mergeCell ref="M14:M16"/>
    <mergeCell ref="N14:N16"/>
    <mergeCell ref="O14:O16"/>
    <mergeCell ref="J24:K25"/>
    <mergeCell ref="L24:L26"/>
    <mergeCell ref="M24:M26"/>
    <mergeCell ref="N24:N26"/>
    <mergeCell ref="O24:O26"/>
    <mergeCell ref="H9:O10"/>
    <mergeCell ref="M29:M31"/>
    <mergeCell ref="E2:G3"/>
    <mergeCell ref="H2:O2"/>
    <mergeCell ref="H3:O3"/>
    <mergeCell ref="E4:G5"/>
    <mergeCell ref="H4:O4"/>
    <mergeCell ref="H5:O5"/>
    <mergeCell ref="P14:P16"/>
    <mergeCell ref="E11:G11"/>
    <mergeCell ref="P19:P21"/>
    <mergeCell ref="C12:D12"/>
    <mergeCell ref="E12:G12"/>
    <mergeCell ref="B14:B16"/>
    <mergeCell ref="C14:C16"/>
    <mergeCell ref="D14:D16"/>
    <mergeCell ref="E14:E16"/>
    <mergeCell ref="F14:G15"/>
    <mergeCell ref="E6:G6"/>
    <mergeCell ref="E7:G7"/>
    <mergeCell ref="E9:G9"/>
    <mergeCell ref="E10:G10"/>
    <mergeCell ref="A15:A16"/>
    <mergeCell ref="B19:B21"/>
    <mergeCell ref="C19:C21"/>
    <mergeCell ref="D19:D21"/>
    <mergeCell ref="E19:E21"/>
    <mergeCell ref="F19:G20"/>
    <mergeCell ref="A20:A21"/>
    <mergeCell ref="H14:I15"/>
    <mergeCell ref="J14:K15"/>
    <mergeCell ref="A25:A26"/>
    <mergeCell ref="B24:B26"/>
    <mergeCell ref="C24:C26"/>
    <mergeCell ref="D24:D26"/>
    <mergeCell ref="E24:E26"/>
    <mergeCell ref="F24:G25"/>
    <mergeCell ref="H24:I25"/>
    <mergeCell ref="J29:K30"/>
    <mergeCell ref="L29:L31"/>
    <mergeCell ref="N29:N31"/>
    <mergeCell ref="O29:O31"/>
    <mergeCell ref="A30:A31"/>
    <mergeCell ref="B29:B31"/>
    <mergeCell ref="C29:C31"/>
    <mergeCell ref="D29:D31"/>
    <mergeCell ref="E29:E31"/>
    <mergeCell ref="F29:G30"/>
    <mergeCell ref="H29:I30"/>
    <mergeCell ref="J34:K35"/>
    <mergeCell ref="L34:L36"/>
    <mergeCell ref="M34:M36"/>
    <mergeCell ref="N34:N36"/>
    <mergeCell ref="O34:O36"/>
    <mergeCell ref="A35:A36"/>
    <mergeCell ref="B34:B36"/>
    <mergeCell ref="C34:C36"/>
    <mergeCell ref="D34:D36"/>
    <mergeCell ref="E34:E36"/>
    <mergeCell ref="F34:G35"/>
    <mergeCell ref="H34:I35"/>
    <mergeCell ref="J39:K40"/>
    <mergeCell ref="L39:L41"/>
    <mergeCell ref="M39:M41"/>
    <mergeCell ref="N39:N41"/>
    <mergeCell ref="O39:O41"/>
    <mergeCell ref="A40:A41"/>
    <mergeCell ref="B39:B41"/>
    <mergeCell ref="C39:C41"/>
    <mergeCell ref="D39:D41"/>
    <mergeCell ref="E39:E41"/>
    <mergeCell ref="F39:G40"/>
    <mergeCell ref="H39:I40"/>
    <mergeCell ref="J44:K45"/>
    <mergeCell ref="L44:L46"/>
    <mergeCell ref="M44:M46"/>
    <mergeCell ref="N44:N46"/>
    <mergeCell ref="O44:O46"/>
    <mergeCell ref="A45:A46"/>
    <mergeCell ref="B44:B46"/>
    <mergeCell ref="C44:C46"/>
    <mergeCell ref="D44:D46"/>
    <mergeCell ref="E44:E46"/>
    <mergeCell ref="F44:G45"/>
    <mergeCell ref="H44:I45"/>
    <mergeCell ref="J50:K51"/>
    <mergeCell ref="L50:L52"/>
    <mergeCell ref="M50:M52"/>
    <mergeCell ref="N50:N52"/>
    <mergeCell ref="O50:O52"/>
    <mergeCell ref="A51:A52"/>
    <mergeCell ref="B50:B52"/>
    <mergeCell ref="C50:C52"/>
    <mergeCell ref="D50:D52"/>
    <mergeCell ref="E50:E52"/>
    <mergeCell ref="F50:G51"/>
    <mergeCell ref="H50:I5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P59"/>
  <sheetViews>
    <sheetView topLeftCell="A37" zoomScaleNormal="100" workbookViewId="0">
      <selection activeCell="H9" sqref="H9:O10"/>
    </sheetView>
  </sheetViews>
  <sheetFormatPr defaultRowHeight="14.4"/>
  <cols>
    <col min="1" max="1" width="50" customWidth="1"/>
    <col min="8" max="11" width="0" hidden="1" customWidth="1"/>
    <col min="14" max="14" width="27.44140625" customWidth="1"/>
    <col min="15" max="15" width="15.6640625" customWidth="1"/>
    <col min="16" max="16" width="13.8867187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2" t="s">
        <v>142</v>
      </c>
      <c r="B14" s="119" t="s">
        <v>12</v>
      </c>
      <c r="C14" s="114" t="s">
        <v>1</v>
      </c>
      <c r="D14" s="115" t="s">
        <v>13</v>
      </c>
      <c r="E14" s="114" t="s">
        <v>11</v>
      </c>
      <c r="F14" s="112" t="s">
        <v>5</v>
      </c>
      <c r="G14" s="112"/>
      <c r="H14" s="112" t="s">
        <v>5</v>
      </c>
      <c r="I14" s="112"/>
      <c r="J14" s="112" t="s">
        <v>6</v>
      </c>
      <c r="K14" s="112"/>
      <c r="L14" s="113" t="s">
        <v>7</v>
      </c>
      <c r="M14" s="114" t="s">
        <v>8</v>
      </c>
      <c r="N14" s="115" t="s">
        <v>9</v>
      </c>
      <c r="O14" s="118" t="s">
        <v>10</v>
      </c>
      <c r="P14" s="112" t="s">
        <v>556</v>
      </c>
    </row>
    <row r="15" spans="1:16" ht="14.4" customHeight="1">
      <c r="A15" s="112" t="s">
        <v>0</v>
      </c>
      <c r="B15" s="120"/>
      <c r="C15" s="114"/>
      <c r="D15" s="116"/>
      <c r="E15" s="114"/>
      <c r="F15" s="112"/>
      <c r="G15" s="112"/>
      <c r="H15" s="112"/>
      <c r="I15" s="112"/>
      <c r="J15" s="112"/>
      <c r="K15" s="112"/>
      <c r="L15" s="113"/>
      <c r="M15" s="114"/>
      <c r="N15" s="116"/>
      <c r="O15" s="118"/>
      <c r="P15" s="112"/>
    </row>
    <row r="16" spans="1:16">
      <c r="A16" s="112"/>
      <c r="B16" s="121"/>
      <c r="C16" s="114"/>
      <c r="D16" s="117"/>
      <c r="E16" s="114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113"/>
      <c r="M16" s="114"/>
      <c r="N16" s="117"/>
      <c r="O16" s="118"/>
      <c r="P16" s="112"/>
    </row>
    <row r="17" spans="1:16">
      <c r="A17" s="44" t="s">
        <v>303</v>
      </c>
      <c r="B17" s="5" t="s">
        <v>288</v>
      </c>
      <c r="C17" s="45">
        <v>2002</v>
      </c>
      <c r="D17" s="5" t="s">
        <v>39</v>
      </c>
      <c r="E17" s="5" t="s">
        <v>707</v>
      </c>
      <c r="F17" s="5">
        <v>165</v>
      </c>
      <c r="G17" s="6">
        <f t="shared" ref="G17" si="0">F17</f>
        <v>165</v>
      </c>
      <c r="H17" s="5"/>
      <c r="I17" s="6">
        <f t="shared" ref="I17" si="1">H17*0.5</f>
        <v>0</v>
      </c>
      <c r="J17" s="5"/>
      <c r="K17" s="6">
        <f t="shared" ref="K17" si="2">J17*1.5</f>
        <v>0</v>
      </c>
      <c r="L17" s="6">
        <f t="shared" ref="L17" si="3">K17+I17+G17</f>
        <v>165</v>
      </c>
      <c r="M17" s="5">
        <v>1</v>
      </c>
      <c r="N17" s="5">
        <v>1</v>
      </c>
      <c r="O17" s="59">
        <v>20</v>
      </c>
      <c r="P17" s="81" t="s">
        <v>300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">
      <c r="A19" s="8" t="s">
        <v>143</v>
      </c>
      <c r="B19" s="128" t="s">
        <v>12</v>
      </c>
      <c r="C19" s="123" t="s">
        <v>1</v>
      </c>
      <c r="D19" s="124" t="s">
        <v>13</v>
      </c>
      <c r="E19" s="123" t="s">
        <v>11</v>
      </c>
      <c r="F19" s="111" t="s">
        <v>5</v>
      </c>
      <c r="G19" s="111"/>
      <c r="H19" s="111" t="s">
        <v>5</v>
      </c>
      <c r="I19" s="111"/>
      <c r="J19" s="111" t="s">
        <v>6</v>
      </c>
      <c r="K19" s="111"/>
      <c r="L19" s="122" t="s">
        <v>7</v>
      </c>
      <c r="M19" s="123" t="s">
        <v>8</v>
      </c>
      <c r="N19" s="124" t="s">
        <v>9</v>
      </c>
      <c r="O19" s="127" t="s">
        <v>10</v>
      </c>
      <c r="P19" s="169"/>
    </row>
    <row r="20" spans="1:16" ht="14.4" customHeight="1">
      <c r="A20" s="111" t="s">
        <v>0</v>
      </c>
      <c r="B20" s="129"/>
      <c r="C20" s="123"/>
      <c r="D20" s="125"/>
      <c r="E20" s="123"/>
      <c r="F20" s="111"/>
      <c r="G20" s="111"/>
      <c r="H20" s="111"/>
      <c r="I20" s="111"/>
      <c r="J20" s="111"/>
      <c r="K20" s="111"/>
      <c r="L20" s="122"/>
      <c r="M20" s="123"/>
      <c r="N20" s="125"/>
      <c r="O20" s="127"/>
      <c r="P20" s="170"/>
    </row>
    <row r="21" spans="1:16">
      <c r="A21" s="111"/>
      <c r="B21" s="130"/>
      <c r="C21" s="123"/>
      <c r="D21" s="126"/>
      <c r="E21" s="123"/>
      <c r="F21" s="9" t="s">
        <v>3</v>
      </c>
      <c r="G21" s="10" t="s">
        <v>4</v>
      </c>
      <c r="H21" s="9" t="s">
        <v>3</v>
      </c>
      <c r="I21" s="10" t="s">
        <v>4</v>
      </c>
      <c r="J21" s="9" t="s">
        <v>3</v>
      </c>
      <c r="K21" s="10" t="s">
        <v>4</v>
      </c>
      <c r="L21" s="122"/>
      <c r="M21" s="123"/>
      <c r="N21" s="126"/>
      <c r="O21" s="127"/>
      <c r="P21" s="171"/>
    </row>
    <row r="22" spans="1:16" ht="57.6">
      <c r="A22" s="11" t="s">
        <v>482</v>
      </c>
      <c r="B22" s="11" t="s">
        <v>424</v>
      </c>
      <c r="C22" s="11">
        <v>2003</v>
      </c>
      <c r="D22" s="11" t="s">
        <v>38</v>
      </c>
      <c r="E22" s="11" t="s">
        <v>656</v>
      </c>
      <c r="F22" s="11">
        <v>135</v>
      </c>
      <c r="G22" s="12">
        <f t="shared" ref="G22" si="4">F22</f>
        <v>135</v>
      </c>
      <c r="H22" s="11"/>
      <c r="I22" s="12">
        <f t="shared" ref="I22" si="5">H22*0.5</f>
        <v>0</v>
      </c>
      <c r="J22" s="11"/>
      <c r="K22" s="12">
        <f t="shared" ref="K22" si="6">J22*1.5</f>
        <v>0</v>
      </c>
      <c r="L22" s="12">
        <f t="shared" ref="L22" si="7">K22+I22+G22</f>
        <v>135</v>
      </c>
      <c r="M22" s="11">
        <v>1</v>
      </c>
      <c r="N22" s="11">
        <v>1</v>
      </c>
      <c r="O22" s="58">
        <v>20</v>
      </c>
      <c r="P22" s="53" t="s">
        <v>483</v>
      </c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"/>
    </row>
    <row r="24" spans="1:16" ht="18">
      <c r="A24" s="2" t="s">
        <v>144</v>
      </c>
      <c r="B24" s="119" t="s">
        <v>12</v>
      </c>
      <c r="C24" s="114" t="s">
        <v>1</v>
      </c>
      <c r="D24" s="115" t="s">
        <v>13</v>
      </c>
      <c r="E24" s="114" t="s">
        <v>11</v>
      </c>
      <c r="F24" s="112" t="s">
        <v>5</v>
      </c>
      <c r="G24" s="112"/>
      <c r="H24" s="112" t="s">
        <v>5</v>
      </c>
      <c r="I24" s="112"/>
      <c r="J24" s="112" t="s">
        <v>6</v>
      </c>
      <c r="K24" s="112"/>
      <c r="L24" s="113" t="s">
        <v>7</v>
      </c>
      <c r="M24" s="114" t="s">
        <v>8</v>
      </c>
      <c r="N24" s="115" t="s">
        <v>9</v>
      </c>
      <c r="O24" s="118" t="s">
        <v>10</v>
      </c>
      <c r="P24" s="112" t="s">
        <v>556</v>
      </c>
    </row>
    <row r="25" spans="1:16" ht="14.4" customHeight="1">
      <c r="A25" s="112" t="s">
        <v>0</v>
      </c>
      <c r="B25" s="120"/>
      <c r="C25" s="114"/>
      <c r="D25" s="116"/>
      <c r="E25" s="114"/>
      <c r="F25" s="112"/>
      <c r="G25" s="112"/>
      <c r="H25" s="112"/>
      <c r="I25" s="112"/>
      <c r="J25" s="112"/>
      <c r="K25" s="112"/>
      <c r="L25" s="113"/>
      <c r="M25" s="114"/>
      <c r="N25" s="116"/>
      <c r="O25" s="118"/>
      <c r="P25" s="112"/>
    </row>
    <row r="26" spans="1:16">
      <c r="A26" s="112"/>
      <c r="B26" s="121"/>
      <c r="C26" s="114"/>
      <c r="D26" s="117"/>
      <c r="E26" s="114"/>
      <c r="F26" s="3" t="s">
        <v>3</v>
      </c>
      <c r="G26" s="4" t="s">
        <v>4</v>
      </c>
      <c r="H26" s="3" t="s">
        <v>3</v>
      </c>
      <c r="I26" s="4" t="s">
        <v>4</v>
      </c>
      <c r="J26" s="3" t="s">
        <v>3</v>
      </c>
      <c r="K26" s="4" t="s">
        <v>4</v>
      </c>
      <c r="L26" s="113"/>
      <c r="M26" s="114"/>
      <c r="N26" s="117"/>
      <c r="O26" s="118"/>
      <c r="P26" s="112"/>
    </row>
    <row r="27" spans="1:16" ht="57.6">
      <c r="A27" s="5" t="s">
        <v>495</v>
      </c>
      <c r="B27" s="5" t="s">
        <v>424</v>
      </c>
      <c r="C27" s="5">
        <v>2002</v>
      </c>
      <c r="D27" s="5" t="s">
        <v>38</v>
      </c>
      <c r="E27" s="5" t="s">
        <v>672</v>
      </c>
      <c r="F27" s="5">
        <v>164</v>
      </c>
      <c r="G27" s="6">
        <f t="shared" ref="G27" si="8">F27</f>
        <v>164</v>
      </c>
      <c r="H27" s="5"/>
      <c r="I27" s="6">
        <f t="shared" ref="I27" si="9">H27*0.5</f>
        <v>0</v>
      </c>
      <c r="J27" s="5"/>
      <c r="K27" s="6">
        <f t="shared" ref="K27" si="10">J27*1.5</f>
        <v>0</v>
      </c>
      <c r="L27" s="6">
        <f t="shared" ref="L27" si="11">K27+I27+G27</f>
        <v>164</v>
      </c>
      <c r="M27" s="5">
        <v>1</v>
      </c>
      <c r="N27" s="5">
        <v>1</v>
      </c>
      <c r="O27" s="59">
        <v>20</v>
      </c>
      <c r="P27" s="51" t="s">
        <v>496</v>
      </c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"/>
    </row>
    <row r="29" spans="1:16" ht="18">
      <c r="A29" s="8" t="s">
        <v>145</v>
      </c>
      <c r="B29" s="128" t="s">
        <v>12</v>
      </c>
      <c r="C29" s="123" t="s">
        <v>1</v>
      </c>
      <c r="D29" s="124" t="s">
        <v>13</v>
      </c>
      <c r="E29" s="123" t="s">
        <v>11</v>
      </c>
      <c r="F29" s="111" t="s">
        <v>5</v>
      </c>
      <c r="G29" s="111"/>
      <c r="H29" s="111" t="s">
        <v>5</v>
      </c>
      <c r="I29" s="111"/>
      <c r="J29" s="111" t="s">
        <v>6</v>
      </c>
      <c r="K29" s="111"/>
      <c r="L29" s="122" t="s">
        <v>7</v>
      </c>
      <c r="M29" s="123" t="s">
        <v>8</v>
      </c>
      <c r="N29" s="124" t="s">
        <v>9</v>
      </c>
      <c r="O29" s="127" t="s">
        <v>10</v>
      </c>
      <c r="P29" s="111" t="s">
        <v>556</v>
      </c>
    </row>
    <row r="30" spans="1:16" ht="14.4" customHeight="1">
      <c r="A30" s="111" t="s">
        <v>0</v>
      </c>
      <c r="B30" s="129"/>
      <c r="C30" s="123"/>
      <c r="D30" s="125"/>
      <c r="E30" s="123"/>
      <c r="F30" s="111"/>
      <c r="G30" s="111"/>
      <c r="H30" s="111"/>
      <c r="I30" s="111"/>
      <c r="J30" s="111"/>
      <c r="K30" s="111"/>
      <c r="L30" s="122"/>
      <c r="M30" s="123"/>
      <c r="N30" s="125"/>
      <c r="O30" s="127"/>
      <c r="P30" s="111"/>
    </row>
    <row r="31" spans="1:16">
      <c r="A31" s="111"/>
      <c r="B31" s="130"/>
      <c r="C31" s="123"/>
      <c r="D31" s="126"/>
      <c r="E31" s="123"/>
      <c r="F31" s="9" t="s">
        <v>3</v>
      </c>
      <c r="G31" s="10" t="s">
        <v>4</v>
      </c>
      <c r="H31" s="9" t="s">
        <v>3</v>
      </c>
      <c r="I31" s="10" t="s">
        <v>4</v>
      </c>
      <c r="J31" s="9" t="s">
        <v>3</v>
      </c>
      <c r="K31" s="10" t="s">
        <v>4</v>
      </c>
      <c r="L31" s="122"/>
      <c r="M31" s="123"/>
      <c r="N31" s="126"/>
      <c r="O31" s="127"/>
      <c r="P31" s="111"/>
    </row>
    <row r="32" spans="1:16" ht="86.4">
      <c r="A32" s="11" t="s">
        <v>497</v>
      </c>
      <c r="B32" s="11" t="s">
        <v>424</v>
      </c>
      <c r="C32" s="11">
        <v>2002</v>
      </c>
      <c r="D32" s="11" t="s">
        <v>38</v>
      </c>
      <c r="E32" s="11" t="s">
        <v>657</v>
      </c>
      <c r="F32" s="11">
        <v>128</v>
      </c>
      <c r="G32" s="12">
        <f t="shared" ref="G32:G33" si="12">F32</f>
        <v>128</v>
      </c>
      <c r="H32" s="11"/>
      <c r="I32" s="12">
        <f t="shared" ref="I32:I33" si="13">H32*0.5</f>
        <v>0</v>
      </c>
      <c r="J32" s="11"/>
      <c r="K32" s="12">
        <f t="shared" ref="K32:K33" si="14">J32*1.5</f>
        <v>0</v>
      </c>
      <c r="L32" s="12">
        <f t="shared" ref="L32:L33" si="15">K32+I32+G32</f>
        <v>128</v>
      </c>
      <c r="M32" s="11">
        <v>2</v>
      </c>
      <c r="N32" s="11">
        <v>2</v>
      </c>
      <c r="O32" s="58">
        <v>18</v>
      </c>
      <c r="P32" s="53" t="s">
        <v>498</v>
      </c>
    </row>
    <row r="33" spans="1:16" ht="57.6">
      <c r="A33" s="11" t="s">
        <v>499</v>
      </c>
      <c r="B33" s="11" t="s">
        <v>424</v>
      </c>
      <c r="C33" s="11">
        <v>2004</v>
      </c>
      <c r="D33" s="11" t="s">
        <v>38</v>
      </c>
      <c r="E33" s="11" t="s">
        <v>658</v>
      </c>
      <c r="F33" s="11">
        <v>130</v>
      </c>
      <c r="G33" s="12">
        <f t="shared" si="12"/>
        <v>130</v>
      </c>
      <c r="H33" s="11"/>
      <c r="I33" s="12">
        <f t="shared" si="13"/>
        <v>0</v>
      </c>
      <c r="J33" s="11"/>
      <c r="K33" s="12">
        <f t="shared" si="14"/>
        <v>0</v>
      </c>
      <c r="L33" s="12">
        <f t="shared" si="15"/>
        <v>130</v>
      </c>
      <c r="M33" s="11">
        <v>1</v>
      </c>
      <c r="N33" s="11">
        <v>1</v>
      </c>
      <c r="O33" s="58">
        <v>20</v>
      </c>
      <c r="P33" s="53" t="s">
        <v>500</v>
      </c>
    </row>
    <row r="34" spans="1:16">
      <c r="A34" s="46" t="s">
        <v>296</v>
      </c>
      <c r="B34" s="11" t="s">
        <v>288</v>
      </c>
      <c r="C34" s="47">
        <v>2006</v>
      </c>
      <c r="D34" s="11" t="s">
        <v>39</v>
      </c>
      <c r="E34" s="11" t="s">
        <v>612</v>
      </c>
      <c r="F34" s="11">
        <v>151</v>
      </c>
      <c r="G34" s="12">
        <f t="shared" ref="G34" si="16">F34</f>
        <v>151</v>
      </c>
      <c r="H34" s="11"/>
      <c r="I34" s="12">
        <f t="shared" ref="I34" si="17">H34*0.5</f>
        <v>0</v>
      </c>
      <c r="J34" s="11"/>
      <c r="K34" s="12">
        <f t="shared" ref="K34" si="18">J34*1.5</f>
        <v>0</v>
      </c>
      <c r="L34" s="12">
        <f t="shared" ref="L34" si="19">K34+I34+G34</f>
        <v>151</v>
      </c>
      <c r="M34" s="11">
        <v>1</v>
      </c>
      <c r="N34" s="11">
        <v>3</v>
      </c>
      <c r="O34" s="58">
        <v>16</v>
      </c>
      <c r="P34" s="69" t="s">
        <v>295</v>
      </c>
    </row>
    <row r="35" spans="1:1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1"/>
    </row>
    <row r="36" spans="1:16" ht="18">
      <c r="A36" s="2" t="s">
        <v>146</v>
      </c>
      <c r="B36" s="119" t="s">
        <v>12</v>
      </c>
      <c r="C36" s="114" t="s">
        <v>1</v>
      </c>
      <c r="D36" s="115" t="s">
        <v>13</v>
      </c>
      <c r="E36" s="114" t="s">
        <v>11</v>
      </c>
      <c r="F36" s="112" t="s">
        <v>5</v>
      </c>
      <c r="G36" s="112"/>
      <c r="H36" s="112" t="s">
        <v>5</v>
      </c>
      <c r="I36" s="112"/>
      <c r="J36" s="112" t="s">
        <v>6</v>
      </c>
      <c r="K36" s="112"/>
      <c r="L36" s="113" t="s">
        <v>7</v>
      </c>
      <c r="M36" s="114" t="s">
        <v>8</v>
      </c>
      <c r="N36" s="115" t="s">
        <v>9</v>
      </c>
      <c r="O36" s="118" t="s">
        <v>10</v>
      </c>
      <c r="P36" s="112" t="s">
        <v>556</v>
      </c>
    </row>
    <row r="37" spans="1:16">
      <c r="A37" s="112" t="s">
        <v>0</v>
      </c>
      <c r="B37" s="120"/>
      <c r="C37" s="114"/>
      <c r="D37" s="116"/>
      <c r="E37" s="114"/>
      <c r="F37" s="112"/>
      <c r="G37" s="112"/>
      <c r="H37" s="112"/>
      <c r="I37" s="112"/>
      <c r="J37" s="112"/>
      <c r="K37" s="112"/>
      <c r="L37" s="113"/>
      <c r="M37" s="114"/>
      <c r="N37" s="116"/>
      <c r="O37" s="118"/>
      <c r="P37" s="112"/>
    </row>
    <row r="38" spans="1:16">
      <c r="A38" s="112"/>
      <c r="B38" s="121"/>
      <c r="C38" s="114"/>
      <c r="D38" s="117"/>
      <c r="E38" s="114"/>
      <c r="F38" s="3" t="s">
        <v>3</v>
      </c>
      <c r="G38" s="4" t="s">
        <v>4</v>
      </c>
      <c r="H38" s="3" t="s">
        <v>3</v>
      </c>
      <c r="I38" s="4" t="s">
        <v>4</v>
      </c>
      <c r="J38" s="3" t="s">
        <v>3</v>
      </c>
      <c r="K38" s="4" t="s">
        <v>4</v>
      </c>
      <c r="L38" s="113"/>
      <c r="M38" s="114"/>
      <c r="N38" s="117"/>
      <c r="O38" s="118"/>
      <c r="P38" s="112"/>
    </row>
    <row r="39" spans="1:16" ht="28.8">
      <c r="A39" s="5" t="s">
        <v>503</v>
      </c>
      <c r="B39" s="5" t="s">
        <v>424</v>
      </c>
      <c r="C39" s="5">
        <v>2007</v>
      </c>
      <c r="D39" s="5" t="s">
        <v>38</v>
      </c>
      <c r="E39" s="5" t="s">
        <v>659</v>
      </c>
      <c r="F39" s="5">
        <v>168</v>
      </c>
      <c r="G39" s="6">
        <f t="shared" ref="G39" si="20">F39</f>
        <v>168</v>
      </c>
      <c r="H39" s="5"/>
      <c r="I39" s="6">
        <f t="shared" ref="I39" si="21">H39*0.5</f>
        <v>0</v>
      </c>
      <c r="J39" s="5"/>
      <c r="K39" s="6">
        <f t="shared" ref="K39" si="22">J39*1.5</f>
        <v>0</v>
      </c>
      <c r="L39" s="6">
        <f t="shared" ref="L39" si="23">K39+I39+G39</f>
        <v>168</v>
      </c>
      <c r="M39" s="5">
        <v>1</v>
      </c>
      <c r="N39" s="5">
        <v>1</v>
      </c>
      <c r="O39" s="59">
        <v>20</v>
      </c>
      <c r="P39" s="51" t="s">
        <v>481</v>
      </c>
    </row>
    <row r="40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"/>
    </row>
    <row r="41" spans="1:16" ht="18">
      <c r="A41" s="8" t="s">
        <v>147</v>
      </c>
      <c r="B41" s="128" t="s">
        <v>12</v>
      </c>
      <c r="C41" s="123" t="s">
        <v>1</v>
      </c>
      <c r="D41" s="124" t="s">
        <v>13</v>
      </c>
      <c r="E41" s="123" t="s">
        <v>11</v>
      </c>
      <c r="F41" s="111" t="s">
        <v>5</v>
      </c>
      <c r="G41" s="111"/>
      <c r="H41" s="111" t="s">
        <v>5</v>
      </c>
      <c r="I41" s="111"/>
      <c r="J41" s="111" t="s">
        <v>6</v>
      </c>
      <c r="K41" s="111"/>
      <c r="L41" s="122" t="s">
        <v>7</v>
      </c>
      <c r="M41" s="123" t="s">
        <v>8</v>
      </c>
      <c r="N41" s="124" t="s">
        <v>9</v>
      </c>
      <c r="O41" s="127" t="s">
        <v>10</v>
      </c>
      <c r="P41" s="111" t="s">
        <v>556</v>
      </c>
    </row>
    <row r="42" spans="1:16" ht="14.4" customHeight="1">
      <c r="A42" s="111" t="s">
        <v>0</v>
      </c>
      <c r="B42" s="129"/>
      <c r="C42" s="123"/>
      <c r="D42" s="125"/>
      <c r="E42" s="123"/>
      <c r="F42" s="111"/>
      <c r="G42" s="111"/>
      <c r="H42" s="111"/>
      <c r="I42" s="111"/>
      <c r="J42" s="111"/>
      <c r="K42" s="111"/>
      <c r="L42" s="122"/>
      <c r="M42" s="123"/>
      <c r="N42" s="125"/>
      <c r="O42" s="127"/>
      <c r="P42" s="111"/>
    </row>
    <row r="43" spans="1:16">
      <c r="A43" s="111"/>
      <c r="B43" s="130"/>
      <c r="C43" s="123"/>
      <c r="D43" s="126"/>
      <c r="E43" s="123"/>
      <c r="F43" s="9" t="s">
        <v>3</v>
      </c>
      <c r="G43" s="10" t="s">
        <v>4</v>
      </c>
      <c r="H43" s="9" t="s">
        <v>3</v>
      </c>
      <c r="I43" s="10" t="s">
        <v>4</v>
      </c>
      <c r="J43" s="9" t="s">
        <v>3</v>
      </c>
      <c r="K43" s="10" t="s">
        <v>4</v>
      </c>
      <c r="L43" s="122"/>
      <c r="M43" s="123"/>
      <c r="N43" s="126"/>
      <c r="O43" s="127"/>
      <c r="P43" s="111"/>
    </row>
    <row r="44" spans="1:16" ht="57.6">
      <c r="A44" s="11" t="s">
        <v>512</v>
      </c>
      <c r="B44" s="11" t="s">
        <v>424</v>
      </c>
      <c r="C44" s="11">
        <v>2004</v>
      </c>
      <c r="D44" s="11" t="s">
        <v>44</v>
      </c>
      <c r="E44" s="11" t="s">
        <v>582</v>
      </c>
      <c r="F44" s="11">
        <v>100</v>
      </c>
      <c r="G44" s="12">
        <f t="shared" ref="G44:G45" si="24">F44</f>
        <v>100</v>
      </c>
      <c r="H44" s="11"/>
      <c r="I44" s="12">
        <f t="shared" ref="I44:I45" si="25">H44*0.5</f>
        <v>0</v>
      </c>
      <c r="J44" s="11"/>
      <c r="K44" s="12">
        <f t="shared" ref="K44:K45" si="26">J44*1.5</f>
        <v>0</v>
      </c>
      <c r="L44" s="12">
        <f t="shared" ref="L44:L45" si="27">K44+I44+G44</f>
        <v>100</v>
      </c>
      <c r="M44" s="11">
        <v>1</v>
      </c>
      <c r="N44" s="11">
        <v>1</v>
      </c>
      <c r="O44" s="58">
        <v>20</v>
      </c>
      <c r="P44" s="53" t="s">
        <v>483</v>
      </c>
    </row>
    <row r="45" spans="1:16">
      <c r="A45" s="11" t="s">
        <v>419</v>
      </c>
      <c r="B45" s="11" t="s">
        <v>418</v>
      </c>
      <c r="C45" s="11">
        <v>2004</v>
      </c>
      <c r="D45" s="11" t="s">
        <v>45</v>
      </c>
      <c r="E45" s="11" t="s">
        <v>597</v>
      </c>
      <c r="F45" s="11">
        <v>62</v>
      </c>
      <c r="G45" s="12">
        <f t="shared" si="24"/>
        <v>62</v>
      </c>
      <c r="H45" s="11"/>
      <c r="I45" s="12">
        <f t="shared" si="25"/>
        <v>0</v>
      </c>
      <c r="J45" s="11"/>
      <c r="K45" s="12">
        <f t="shared" si="26"/>
        <v>0</v>
      </c>
      <c r="L45" s="12">
        <f t="shared" si="27"/>
        <v>62</v>
      </c>
      <c r="M45" s="11">
        <v>1</v>
      </c>
      <c r="N45" s="11">
        <v>2</v>
      </c>
      <c r="O45" s="58">
        <v>18</v>
      </c>
      <c r="P45" s="11" t="s">
        <v>421</v>
      </c>
    </row>
    <row r="46" spans="1:1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1"/>
    </row>
    <row r="47" spans="1:16" ht="18">
      <c r="A47" s="8" t="s">
        <v>148</v>
      </c>
      <c r="B47" s="119" t="s">
        <v>12</v>
      </c>
      <c r="C47" s="114" t="s">
        <v>1</v>
      </c>
      <c r="D47" s="115" t="s">
        <v>13</v>
      </c>
      <c r="E47" s="114" t="s">
        <v>11</v>
      </c>
      <c r="F47" s="112" t="s">
        <v>5</v>
      </c>
      <c r="G47" s="112"/>
      <c r="H47" s="112" t="s">
        <v>5</v>
      </c>
      <c r="I47" s="112"/>
      <c r="J47" s="112" t="s">
        <v>6</v>
      </c>
      <c r="K47" s="112"/>
      <c r="L47" s="113" t="s">
        <v>7</v>
      </c>
      <c r="M47" s="114" t="s">
        <v>8</v>
      </c>
      <c r="N47" s="115" t="s">
        <v>9</v>
      </c>
      <c r="O47" s="118" t="s">
        <v>10</v>
      </c>
      <c r="P47" s="112" t="s">
        <v>556</v>
      </c>
    </row>
    <row r="48" spans="1:16">
      <c r="A48" s="112" t="s">
        <v>0</v>
      </c>
      <c r="B48" s="120"/>
      <c r="C48" s="114"/>
      <c r="D48" s="116"/>
      <c r="E48" s="114"/>
      <c r="F48" s="112"/>
      <c r="G48" s="112"/>
      <c r="H48" s="112"/>
      <c r="I48" s="112"/>
      <c r="J48" s="112"/>
      <c r="K48" s="112"/>
      <c r="L48" s="113"/>
      <c r="M48" s="114"/>
      <c r="N48" s="116"/>
      <c r="O48" s="118"/>
      <c r="P48" s="112"/>
    </row>
    <row r="49" spans="1:16">
      <c r="A49" s="112"/>
      <c r="B49" s="121"/>
      <c r="C49" s="114"/>
      <c r="D49" s="117"/>
      <c r="E49" s="114"/>
      <c r="F49" s="3" t="s">
        <v>3</v>
      </c>
      <c r="G49" s="4" t="s">
        <v>4</v>
      </c>
      <c r="H49" s="3" t="s">
        <v>3</v>
      </c>
      <c r="I49" s="4" t="s">
        <v>4</v>
      </c>
      <c r="J49" s="3" t="s">
        <v>3</v>
      </c>
      <c r="K49" s="4" t="s">
        <v>4</v>
      </c>
      <c r="L49" s="113"/>
      <c r="M49" s="114"/>
      <c r="N49" s="117"/>
      <c r="O49" s="118"/>
      <c r="P49" s="112"/>
    </row>
    <row r="50" spans="1:16">
      <c r="A50" s="44" t="s">
        <v>290</v>
      </c>
      <c r="B50" s="48" t="s">
        <v>288</v>
      </c>
      <c r="C50" s="45">
        <v>2005</v>
      </c>
      <c r="D50" s="5" t="s">
        <v>44</v>
      </c>
      <c r="E50" s="5" t="s">
        <v>573</v>
      </c>
      <c r="F50" s="5">
        <v>140</v>
      </c>
      <c r="G50" s="6">
        <f t="shared" ref="G50:G51" si="28">F50</f>
        <v>140</v>
      </c>
      <c r="H50" s="5"/>
      <c r="I50" s="6">
        <f t="shared" ref="I50:I51" si="29">H50*0.5</f>
        <v>0</v>
      </c>
      <c r="J50" s="5"/>
      <c r="K50" s="6">
        <f t="shared" ref="K50:K51" si="30">J50*1.5</f>
        <v>0</v>
      </c>
      <c r="L50" s="6">
        <f t="shared" ref="L50:L51" si="31">K50+I50+G50</f>
        <v>140</v>
      </c>
      <c r="M50" s="5">
        <v>1</v>
      </c>
      <c r="N50" s="5">
        <v>1</v>
      </c>
      <c r="O50" s="59">
        <v>20</v>
      </c>
      <c r="P50" s="81" t="s">
        <v>287</v>
      </c>
    </row>
    <row r="51" spans="1:16">
      <c r="A51" s="5" t="s">
        <v>325</v>
      </c>
      <c r="B51" s="5" t="s">
        <v>319</v>
      </c>
      <c r="C51" s="5">
        <v>2007</v>
      </c>
      <c r="D51" s="5" t="s">
        <v>44</v>
      </c>
      <c r="E51" s="5" t="s">
        <v>574</v>
      </c>
      <c r="F51" s="5">
        <v>65</v>
      </c>
      <c r="G51" s="6">
        <f t="shared" si="28"/>
        <v>65</v>
      </c>
      <c r="H51" s="5"/>
      <c r="I51" s="6">
        <f t="shared" si="29"/>
        <v>0</v>
      </c>
      <c r="J51" s="5"/>
      <c r="K51" s="6">
        <f t="shared" si="30"/>
        <v>0</v>
      </c>
      <c r="L51" s="6">
        <f t="shared" si="31"/>
        <v>65</v>
      </c>
      <c r="M51" s="5">
        <v>2</v>
      </c>
      <c r="N51" s="5">
        <v>2</v>
      </c>
      <c r="O51" s="59">
        <v>18</v>
      </c>
      <c r="P51" s="5" t="s">
        <v>326</v>
      </c>
    </row>
    <row r="52" spans="1:16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1"/>
    </row>
    <row r="53" spans="1:16" ht="18">
      <c r="A53" s="8" t="s">
        <v>149</v>
      </c>
      <c r="B53" s="128" t="s">
        <v>12</v>
      </c>
      <c r="C53" s="123" t="s">
        <v>1</v>
      </c>
      <c r="D53" s="124" t="s">
        <v>13</v>
      </c>
      <c r="E53" s="123" t="s">
        <v>11</v>
      </c>
      <c r="F53" s="111" t="s">
        <v>5</v>
      </c>
      <c r="G53" s="111"/>
      <c r="H53" s="111" t="s">
        <v>5</v>
      </c>
      <c r="I53" s="111"/>
      <c r="J53" s="111" t="s">
        <v>6</v>
      </c>
      <c r="K53" s="111"/>
      <c r="L53" s="122" t="s">
        <v>7</v>
      </c>
      <c r="M53" s="123" t="s">
        <v>8</v>
      </c>
      <c r="N53" s="124" t="s">
        <v>9</v>
      </c>
      <c r="O53" s="127" t="s">
        <v>10</v>
      </c>
      <c r="P53" s="111" t="s">
        <v>556</v>
      </c>
    </row>
    <row r="54" spans="1:16" ht="14.4" customHeight="1">
      <c r="A54" s="111" t="s">
        <v>0</v>
      </c>
      <c r="B54" s="129"/>
      <c r="C54" s="123"/>
      <c r="D54" s="125"/>
      <c r="E54" s="123"/>
      <c r="F54" s="111"/>
      <c r="G54" s="111"/>
      <c r="H54" s="111"/>
      <c r="I54" s="111"/>
      <c r="J54" s="111"/>
      <c r="K54" s="111"/>
      <c r="L54" s="122"/>
      <c r="M54" s="123"/>
      <c r="N54" s="125"/>
      <c r="O54" s="127"/>
      <c r="P54" s="111"/>
    </row>
    <row r="55" spans="1:16">
      <c r="A55" s="111"/>
      <c r="B55" s="130"/>
      <c r="C55" s="123"/>
      <c r="D55" s="126"/>
      <c r="E55" s="123"/>
      <c r="F55" s="9" t="s">
        <v>3</v>
      </c>
      <c r="G55" s="10" t="s">
        <v>4</v>
      </c>
      <c r="H55" s="9" t="s">
        <v>3</v>
      </c>
      <c r="I55" s="10" t="s">
        <v>4</v>
      </c>
      <c r="J55" s="9" t="s">
        <v>3</v>
      </c>
      <c r="K55" s="10" t="s">
        <v>4</v>
      </c>
      <c r="L55" s="122"/>
      <c r="M55" s="123"/>
      <c r="N55" s="126"/>
      <c r="O55" s="127"/>
      <c r="P55" s="111"/>
    </row>
    <row r="56" spans="1:16">
      <c r="A56" s="11" t="s">
        <v>336</v>
      </c>
      <c r="B56" s="11" t="s">
        <v>331</v>
      </c>
      <c r="C56" s="11">
        <v>2003</v>
      </c>
      <c r="D56" s="11" t="s">
        <v>45</v>
      </c>
      <c r="E56" s="11" t="s">
        <v>578</v>
      </c>
      <c r="F56" s="11">
        <v>107</v>
      </c>
      <c r="G56" s="12">
        <f t="shared" ref="G56" si="32">F56</f>
        <v>107</v>
      </c>
      <c r="H56" s="11"/>
      <c r="I56" s="12">
        <f t="shared" ref="I56" si="33">H56*0.5</f>
        <v>0</v>
      </c>
      <c r="J56" s="11"/>
      <c r="K56" s="12">
        <f t="shared" ref="K56" si="34">J56*1.5</f>
        <v>0</v>
      </c>
      <c r="L56" s="12">
        <f t="shared" ref="L56" si="35">K56+I56+G56</f>
        <v>107</v>
      </c>
      <c r="M56" s="11">
        <v>1</v>
      </c>
      <c r="N56" s="11">
        <v>1</v>
      </c>
      <c r="O56" s="58">
        <v>20</v>
      </c>
      <c r="P56" s="11" t="s">
        <v>334</v>
      </c>
    </row>
    <row r="57" spans="1:16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1"/>
    </row>
    <row r="59" spans="1:16">
      <c r="A59" s="67" t="s">
        <v>571</v>
      </c>
      <c r="B59" s="67"/>
      <c r="C59" s="67"/>
      <c r="D59" s="67"/>
      <c r="E59" s="67"/>
      <c r="F59" s="67"/>
      <c r="G59" s="67" t="s">
        <v>572</v>
      </c>
      <c r="H59" s="67" t="s">
        <v>572</v>
      </c>
      <c r="I59" s="67"/>
      <c r="J59" s="67"/>
      <c r="K59" s="67"/>
      <c r="L59" s="67"/>
      <c r="M59" s="67"/>
      <c r="N59" s="67"/>
      <c r="O59" s="67"/>
    </row>
  </sheetData>
  <mergeCells count="119">
    <mergeCell ref="P14:P16"/>
    <mergeCell ref="P19:P21"/>
    <mergeCell ref="P24:P26"/>
    <mergeCell ref="P29:P31"/>
    <mergeCell ref="P36:P38"/>
    <mergeCell ref="P41:P43"/>
    <mergeCell ref="P47:P49"/>
    <mergeCell ref="P53:P55"/>
    <mergeCell ref="C12:D12"/>
    <mergeCell ref="E12:G12"/>
    <mergeCell ref="J19:K20"/>
    <mergeCell ref="L19:L21"/>
    <mergeCell ref="J14:K15"/>
    <mergeCell ref="L14:L16"/>
    <mergeCell ref="M19:M21"/>
    <mergeCell ref="N19:N21"/>
    <mergeCell ref="O19:O21"/>
    <mergeCell ref="J36:K37"/>
    <mergeCell ref="L36:L38"/>
    <mergeCell ref="M36:M38"/>
    <mergeCell ref="N36:N38"/>
    <mergeCell ref="O36:O38"/>
    <mergeCell ref="M41:M43"/>
    <mergeCell ref="N41:N43"/>
    <mergeCell ref="E2:G3"/>
    <mergeCell ref="H2:O2"/>
    <mergeCell ref="H3:O3"/>
    <mergeCell ref="E4:G5"/>
    <mergeCell ref="H4:O4"/>
    <mergeCell ref="H5:O5"/>
    <mergeCell ref="E11:G11"/>
    <mergeCell ref="E6:G6"/>
    <mergeCell ref="M14:M16"/>
    <mergeCell ref="N14:N16"/>
    <mergeCell ref="O14:O16"/>
    <mergeCell ref="H6:O7"/>
    <mergeCell ref="E7:G7"/>
    <mergeCell ref="E9:G9"/>
    <mergeCell ref="H9:O10"/>
    <mergeCell ref="E10:G10"/>
    <mergeCell ref="A15:A16"/>
    <mergeCell ref="B14:B16"/>
    <mergeCell ref="C14:C16"/>
    <mergeCell ref="D14:D16"/>
    <mergeCell ref="E14:E16"/>
    <mergeCell ref="F14:G15"/>
    <mergeCell ref="H14:I15"/>
    <mergeCell ref="A20:A21"/>
    <mergeCell ref="B19:B21"/>
    <mergeCell ref="C19:C21"/>
    <mergeCell ref="D19:D21"/>
    <mergeCell ref="E29:E31"/>
    <mergeCell ref="F29:G30"/>
    <mergeCell ref="H29:I30"/>
    <mergeCell ref="D24:D26"/>
    <mergeCell ref="E24:E26"/>
    <mergeCell ref="F24:G25"/>
    <mergeCell ref="H24:I25"/>
    <mergeCell ref="E19:E21"/>
    <mergeCell ref="F19:G20"/>
    <mergeCell ref="H19:I20"/>
    <mergeCell ref="J24:K25"/>
    <mergeCell ref="L24:L26"/>
    <mergeCell ref="M24:M26"/>
    <mergeCell ref="N24:N26"/>
    <mergeCell ref="O24:O26"/>
    <mergeCell ref="A25:A26"/>
    <mergeCell ref="B24:B26"/>
    <mergeCell ref="C24:C26"/>
    <mergeCell ref="A37:A38"/>
    <mergeCell ref="B36:B38"/>
    <mergeCell ref="C36:C38"/>
    <mergeCell ref="D36:D38"/>
    <mergeCell ref="E36:E38"/>
    <mergeCell ref="F36:G37"/>
    <mergeCell ref="H36:I37"/>
    <mergeCell ref="J29:K30"/>
    <mergeCell ref="L29:L31"/>
    <mergeCell ref="M29:M31"/>
    <mergeCell ref="N29:N31"/>
    <mergeCell ref="O29:O31"/>
    <mergeCell ref="A30:A31"/>
    <mergeCell ref="B29:B31"/>
    <mergeCell ref="C29:C31"/>
    <mergeCell ref="D29:D31"/>
    <mergeCell ref="J41:K42"/>
    <mergeCell ref="L41:L43"/>
    <mergeCell ref="O41:O43"/>
    <mergeCell ref="A42:A43"/>
    <mergeCell ref="B41:B43"/>
    <mergeCell ref="C41:C43"/>
    <mergeCell ref="D41:D43"/>
    <mergeCell ref="E41:E43"/>
    <mergeCell ref="F41:G42"/>
    <mergeCell ref="H41:I42"/>
    <mergeCell ref="J47:K48"/>
    <mergeCell ref="L47:L49"/>
    <mergeCell ref="M47:M49"/>
    <mergeCell ref="N47:N49"/>
    <mergeCell ref="O47:O49"/>
    <mergeCell ref="A48:A49"/>
    <mergeCell ref="B47:B49"/>
    <mergeCell ref="C47:C49"/>
    <mergeCell ref="D47:D49"/>
    <mergeCell ref="E47:E49"/>
    <mergeCell ref="F47:G48"/>
    <mergeCell ref="H47:I48"/>
    <mergeCell ref="J53:K54"/>
    <mergeCell ref="L53:L55"/>
    <mergeCell ref="M53:M55"/>
    <mergeCell ref="N53:N55"/>
    <mergeCell ref="O53:O55"/>
    <mergeCell ref="A54:A55"/>
    <mergeCell ref="B53:B55"/>
    <mergeCell ref="C53:C55"/>
    <mergeCell ref="D53:D55"/>
    <mergeCell ref="E53:E55"/>
    <mergeCell ref="F53:G54"/>
    <mergeCell ref="H53:I5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P35"/>
  <sheetViews>
    <sheetView zoomScale="90" zoomScaleNormal="90" workbookViewId="0">
      <selection activeCell="H9" sqref="H9:O10"/>
    </sheetView>
  </sheetViews>
  <sheetFormatPr defaultRowHeight="14.4"/>
  <cols>
    <col min="1" max="1" width="48.88671875" customWidth="1"/>
    <col min="2" max="2" width="12.44140625" customWidth="1"/>
    <col min="3" max="3" width="7.21875" customWidth="1"/>
    <col min="4" max="4" width="7.6640625" customWidth="1"/>
    <col min="5" max="5" width="8.21875" customWidth="1"/>
    <col min="6" max="6" width="6.44140625" customWidth="1"/>
    <col min="7" max="7" width="6" customWidth="1"/>
    <col min="8" max="8" width="6.88671875" customWidth="1"/>
    <col min="9" max="9" width="7" customWidth="1"/>
    <col min="10" max="10" width="7.21875" customWidth="1"/>
    <col min="11" max="11" width="6.5546875" customWidth="1"/>
    <col min="13" max="13" width="9.5546875" customWidth="1"/>
    <col min="14" max="15" width="7.44140625" customWidth="1"/>
    <col min="16" max="16" width="13.77734375" customWidth="1"/>
  </cols>
  <sheetData>
    <row r="1" spans="1:16">
      <c r="A1" s="61"/>
      <c r="B1" s="62"/>
      <c r="C1" s="62"/>
      <c r="D1" s="62"/>
      <c r="E1" s="63"/>
      <c r="F1" s="62"/>
      <c r="G1" s="62"/>
      <c r="H1" s="62"/>
      <c r="I1" s="62"/>
      <c r="J1" s="62"/>
      <c r="K1" s="62"/>
      <c r="L1" s="62"/>
      <c r="M1" s="62"/>
      <c r="N1" s="62"/>
      <c r="O1" s="62"/>
      <c r="P1" s="60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  <c r="P2" s="60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  <c r="P3" s="60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  <c r="P4" s="60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  <c r="P5" s="60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  <c r="P6" s="60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  <c r="P7" s="60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  <c r="P8" s="60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  <c r="P9" s="6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  <c r="P10" s="6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  <c r="P11" s="60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  <c r="P12" s="60"/>
    </row>
    <row r="13" spans="1:16">
      <c r="A13" s="62"/>
      <c r="B13" s="62"/>
      <c r="C13" s="62"/>
      <c r="D13" s="62"/>
      <c r="E13" s="63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0"/>
    </row>
    <row r="14" spans="1:16" ht="18">
      <c r="A14" s="8" t="s">
        <v>15</v>
      </c>
      <c r="B14" s="128" t="s">
        <v>12</v>
      </c>
      <c r="C14" s="123" t="s">
        <v>1</v>
      </c>
      <c r="D14" s="124" t="s">
        <v>13</v>
      </c>
      <c r="E14" s="123" t="s">
        <v>11</v>
      </c>
      <c r="F14" s="111" t="s">
        <v>2</v>
      </c>
      <c r="G14" s="111"/>
      <c r="H14" s="111" t="s">
        <v>5</v>
      </c>
      <c r="I14" s="111"/>
      <c r="J14" s="111" t="s">
        <v>6</v>
      </c>
      <c r="K14" s="111"/>
      <c r="L14" s="122" t="s">
        <v>7</v>
      </c>
      <c r="M14" s="123" t="s">
        <v>8</v>
      </c>
      <c r="N14" s="124" t="s">
        <v>9</v>
      </c>
      <c r="O14" s="127" t="s">
        <v>10</v>
      </c>
      <c r="P14" s="111" t="s">
        <v>556</v>
      </c>
    </row>
    <row r="15" spans="1:16" ht="14.4" customHeight="1">
      <c r="A15" s="111" t="s">
        <v>0</v>
      </c>
      <c r="B15" s="129"/>
      <c r="C15" s="123"/>
      <c r="D15" s="125"/>
      <c r="E15" s="123"/>
      <c r="F15" s="111"/>
      <c r="G15" s="111"/>
      <c r="H15" s="111"/>
      <c r="I15" s="111"/>
      <c r="J15" s="111"/>
      <c r="K15" s="111"/>
      <c r="L15" s="122"/>
      <c r="M15" s="123"/>
      <c r="N15" s="125"/>
      <c r="O15" s="127"/>
      <c r="P15" s="111"/>
    </row>
    <row r="16" spans="1:16">
      <c r="A16" s="111"/>
      <c r="B16" s="130"/>
      <c r="C16" s="123"/>
      <c r="D16" s="126"/>
      <c r="E16" s="123"/>
      <c r="F16" s="9" t="s">
        <v>3</v>
      </c>
      <c r="G16" s="10" t="s">
        <v>4</v>
      </c>
      <c r="H16" s="9" t="s">
        <v>3</v>
      </c>
      <c r="I16" s="10" t="s">
        <v>4</v>
      </c>
      <c r="J16" s="9" t="s">
        <v>3</v>
      </c>
      <c r="K16" s="10" t="s">
        <v>4</v>
      </c>
      <c r="L16" s="122"/>
      <c r="M16" s="123"/>
      <c r="N16" s="126"/>
      <c r="O16" s="127"/>
      <c r="P16" s="111"/>
    </row>
    <row r="17" spans="1:16" ht="57.6">
      <c r="A17" s="56" t="s">
        <v>430</v>
      </c>
      <c r="B17" s="11" t="s">
        <v>424</v>
      </c>
      <c r="C17" s="11">
        <v>2009</v>
      </c>
      <c r="D17" s="11" t="s">
        <v>14</v>
      </c>
      <c r="E17" s="11" t="s">
        <v>637</v>
      </c>
      <c r="F17" s="11">
        <v>182</v>
      </c>
      <c r="G17" s="12">
        <f t="shared" ref="G17" si="0">F17</f>
        <v>182</v>
      </c>
      <c r="H17" s="11">
        <v>237</v>
      </c>
      <c r="I17" s="12">
        <f t="shared" ref="I17" si="1">H17*0.5</f>
        <v>118.5</v>
      </c>
      <c r="J17" s="11">
        <v>120</v>
      </c>
      <c r="K17" s="12">
        <f t="shared" ref="K17" si="2">J17*1.5</f>
        <v>180</v>
      </c>
      <c r="L17" s="12">
        <f t="shared" ref="L17" si="3">K17+I17+G17</f>
        <v>480.5</v>
      </c>
      <c r="M17" s="11">
        <v>1</v>
      </c>
      <c r="N17" s="11">
        <v>1</v>
      </c>
      <c r="O17" s="58">
        <v>20</v>
      </c>
      <c r="P17" s="53" t="s">
        <v>432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">
      <c r="A19" s="2" t="s">
        <v>16</v>
      </c>
      <c r="B19" s="119" t="s">
        <v>12</v>
      </c>
      <c r="C19" s="114" t="s">
        <v>1</v>
      </c>
      <c r="D19" s="115" t="s">
        <v>13</v>
      </c>
      <c r="E19" s="114" t="s">
        <v>11</v>
      </c>
      <c r="F19" s="112" t="s">
        <v>2</v>
      </c>
      <c r="G19" s="112"/>
      <c r="H19" s="112" t="s">
        <v>5</v>
      </c>
      <c r="I19" s="112"/>
      <c r="J19" s="112" t="s">
        <v>6</v>
      </c>
      <c r="K19" s="112"/>
      <c r="L19" s="113" t="s">
        <v>7</v>
      </c>
      <c r="M19" s="114" t="s">
        <v>8</v>
      </c>
      <c r="N19" s="115" t="s">
        <v>9</v>
      </c>
      <c r="O19" s="118" t="s">
        <v>10</v>
      </c>
      <c r="P19" s="112" t="s">
        <v>556</v>
      </c>
    </row>
    <row r="20" spans="1:16" ht="14.4" customHeight="1">
      <c r="A20" s="112" t="s">
        <v>0</v>
      </c>
      <c r="B20" s="120"/>
      <c r="C20" s="114"/>
      <c r="D20" s="116"/>
      <c r="E20" s="114"/>
      <c r="F20" s="112"/>
      <c r="G20" s="112"/>
      <c r="H20" s="112"/>
      <c r="I20" s="112"/>
      <c r="J20" s="112"/>
      <c r="K20" s="112"/>
      <c r="L20" s="113"/>
      <c r="M20" s="114"/>
      <c r="N20" s="116"/>
      <c r="O20" s="118"/>
      <c r="P20" s="112"/>
    </row>
    <row r="21" spans="1:16">
      <c r="A21" s="112"/>
      <c r="B21" s="121"/>
      <c r="C21" s="114"/>
      <c r="D21" s="117"/>
      <c r="E21" s="114"/>
      <c r="F21" s="3" t="s">
        <v>3</v>
      </c>
      <c r="G21" s="4" t="s">
        <v>4</v>
      </c>
      <c r="H21" s="3" t="s">
        <v>3</v>
      </c>
      <c r="I21" s="4" t="s">
        <v>4</v>
      </c>
      <c r="J21" s="3" t="s">
        <v>3</v>
      </c>
      <c r="K21" s="4" t="s">
        <v>4</v>
      </c>
      <c r="L21" s="113"/>
      <c r="M21" s="114"/>
      <c r="N21" s="117"/>
      <c r="O21" s="118"/>
      <c r="P21" s="112"/>
    </row>
    <row r="22" spans="1:16" ht="28.8">
      <c r="A22" s="52" t="s">
        <v>433</v>
      </c>
      <c r="B22" s="5" t="s">
        <v>424</v>
      </c>
      <c r="C22" s="5">
        <v>2009</v>
      </c>
      <c r="D22" s="5" t="s">
        <v>14</v>
      </c>
      <c r="E22" s="5" t="s">
        <v>638</v>
      </c>
      <c r="F22" s="5">
        <v>182</v>
      </c>
      <c r="G22" s="6">
        <f t="shared" ref="G22" si="4">F22</f>
        <v>182</v>
      </c>
      <c r="H22" s="5">
        <v>243</v>
      </c>
      <c r="I22" s="6">
        <f t="shared" ref="I22" si="5">H22*0.5</f>
        <v>121.5</v>
      </c>
      <c r="J22" s="5">
        <v>124</v>
      </c>
      <c r="K22" s="6">
        <f t="shared" ref="K22" si="6">J22*1.5</f>
        <v>186</v>
      </c>
      <c r="L22" s="6">
        <f t="shared" ref="L22" si="7">K22+I22+G22</f>
        <v>489.5</v>
      </c>
      <c r="M22" s="5">
        <v>1</v>
      </c>
      <c r="N22" s="5">
        <v>1</v>
      </c>
      <c r="O22" s="59">
        <v>20</v>
      </c>
      <c r="P22" s="51" t="s">
        <v>431</v>
      </c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"/>
    </row>
    <row r="24" spans="1:16" ht="18">
      <c r="A24" s="8" t="s">
        <v>18</v>
      </c>
      <c r="B24" s="128" t="s">
        <v>12</v>
      </c>
      <c r="C24" s="123" t="s">
        <v>1</v>
      </c>
      <c r="D24" s="124" t="s">
        <v>13</v>
      </c>
      <c r="E24" s="123" t="s">
        <v>11</v>
      </c>
      <c r="F24" s="111" t="s">
        <v>2</v>
      </c>
      <c r="G24" s="111"/>
      <c r="H24" s="111" t="s">
        <v>5</v>
      </c>
      <c r="I24" s="111"/>
      <c r="J24" s="111" t="s">
        <v>6</v>
      </c>
      <c r="K24" s="111"/>
      <c r="L24" s="122" t="s">
        <v>7</v>
      </c>
      <c r="M24" s="123" t="s">
        <v>8</v>
      </c>
      <c r="N24" s="124" t="s">
        <v>9</v>
      </c>
      <c r="O24" s="127" t="s">
        <v>10</v>
      </c>
      <c r="P24" s="111" t="s">
        <v>556</v>
      </c>
    </row>
    <row r="25" spans="1:16" ht="14.4" customHeight="1">
      <c r="A25" s="111" t="s">
        <v>0</v>
      </c>
      <c r="B25" s="129"/>
      <c r="C25" s="123"/>
      <c r="D25" s="125"/>
      <c r="E25" s="123"/>
      <c r="F25" s="111"/>
      <c r="G25" s="111"/>
      <c r="H25" s="111"/>
      <c r="I25" s="111"/>
      <c r="J25" s="111"/>
      <c r="K25" s="111"/>
      <c r="L25" s="122"/>
      <c r="M25" s="123"/>
      <c r="N25" s="125"/>
      <c r="O25" s="127"/>
      <c r="P25" s="111"/>
    </row>
    <row r="26" spans="1:16">
      <c r="A26" s="111"/>
      <c r="B26" s="130"/>
      <c r="C26" s="123"/>
      <c r="D26" s="126"/>
      <c r="E26" s="123"/>
      <c r="F26" s="9" t="s">
        <v>3</v>
      </c>
      <c r="G26" s="10" t="s">
        <v>4</v>
      </c>
      <c r="H26" s="9" t="s">
        <v>3</v>
      </c>
      <c r="I26" s="10" t="s">
        <v>4</v>
      </c>
      <c r="J26" s="9" t="s">
        <v>3</v>
      </c>
      <c r="K26" s="10" t="s">
        <v>4</v>
      </c>
      <c r="L26" s="122"/>
      <c r="M26" s="123"/>
      <c r="N26" s="126"/>
      <c r="O26" s="127"/>
      <c r="P26" s="111"/>
    </row>
    <row r="27" spans="1:16" ht="28.8">
      <c r="A27" s="56" t="s">
        <v>369</v>
      </c>
      <c r="B27" s="11" t="s">
        <v>370</v>
      </c>
      <c r="C27" s="11">
        <v>2013</v>
      </c>
      <c r="D27" s="11" t="s">
        <v>19</v>
      </c>
      <c r="E27" s="11" t="s">
        <v>698</v>
      </c>
      <c r="F27" s="11">
        <v>63</v>
      </c>
      <c r="G27" s="12">
        <f t="shared" ref="G27:G28" si="8">F27</f>
        <v>63</v>
      </c>
      <c r="H27" s="11">
        <v>133</v>
      </c>
      <c r="I27" s="12">
        <f t="shared" ref="I27:I28" si="9">H27*0.5</f>
        <v>66.5</v>
      </c>
      <c r="J27" s="11">
        <v>0</v>
      </c>
      <c r="K27" s="12">
        <f t="shared" ref="K27:K28" si="10">J27*1.5</f>
        <v>0</v>
      </c>
      <c r="L27" s="12">
        <f t="shared" ref="L27:L28" si="11">K27+I27+G27</f>
        <v>129.5</v>
      </c>
      <c r="M27" s="11">
        <v>2</v>
      </c>
      <c r="N27" s="11">
        <v>2</v>
      </c>
      <c r="O27" s="58">
        <v>18</v>
      </c>
      <c r="P27" s="53" t="s">
        <v>371</v>
      </c>
    </row>
    <row r="28" spans="1:16" ht="28.8">
      <c r="A28" s="56" t="s">
        <v>434</v>
      </c>
      <c r="B28" s="11" t="s">
        <v>424</v>
      </c>
      <c r="C28" s="11">
        <v>2010</v>
      </c>
      <c r="D28" s="11" t="s">
        <v>19</v>
      </c>
      <c r="E28" s="11" t="s">
        <v>617</v>
      </c>
      <c r="F28" s="11">
        <v>120</v>
      </c>
      <c r="G28" s="12">
        <f t="shared" si="8"/>
        <v>120</v>
      </c>
      <c r="H28" s="11">
        <v>168</v>
      </c>
      <c r="I28" s="12">
        <f t="shared" si="9"/>
        <v>84</v>
      </c>
      <c r="J28" s="11">
        <v>85</v>
      </c>
      <c r="K28" s="12">
        <f t="shared" si="10"/>
        <v>127.5</v>
      </c>
      <c r="L28" s="12">
        <f t="shared" si="11"/>
        <v>331.5</v>
      </c>
      <c r="M28" s="11">
        <v>1</v>
      </c>
      <c r="N28" s="11">
        <v>1</v>
      </c>
      <c r="O28" s="58">
        <v>20</v>
      </c>
      <c r="P28" s="53" t="s">
        <v>435</v>
      </c>
    </row>
    <row r="29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"/>
    </row>
    <row r="30" spans="1:16" ht="18">
      <c r="A30" s="2" t="s">
        <v>17</v>
      </c>
      <c r="B30" s="119" t="s">
        <v>12</v>
      </c>
      <c r="C30" s="114" t="s">
        <v>1</v>
      </c>
      <c r="D30" s="115" t="s">
        <v>13</v>
      </c>
      <c r="E30" s="114" t="s">
        <v>11</v>
      </c>
      <c r="F30" s="112" t="s">
        <v>2</v>
      </c>
      <c r="G30" s="112"/>
      <c r="H30" s="112" t="s">
        <v>5</v>
      </c>
      <c r="I30" s="112"/>
      <c r="J30" s="112" t="s">
        <v>6</v>
      </c>
      <c r="K30" s="112"/>
      <c r="L30" s="113" t="s">
        <v>7</v>
      </c>
      <c r="M30" s="114" t="s">
        <v>8</v>
      </c>
      <c r="N30" s="115" t="s">
        <v>9</v>
      </c>
      <c r="O30" s="118" t="s">
        <v>10</v>
      </c>
      <c r="P30" s="112" t="s">
        <v>556</v>
      </c>
    </row>
    <row r="31" spans="1:16" ht="14.4" customHeight="1">
      <c r="A31" s="112" t="s">
        <v>0</v>
      </c>
      <c r="B31" s="120"/>
      <c r="C31" s="114"/>
      <c r="D31" s="116"/>
      <c r="E31" s="114"/>
      <c r="F31" s="112"/>
      <c r="G31" s="112"/>
      <c r="H31" s="112"/>
      <c r="I31" s="112"/>
      <c r="J31" s="112"/>
      <c r="K31" s="112"/>
      <c r="L31" s="113"/>
      <c r="M31" s="114"/>
      <c r="N31" s="116"/>
      <c r="O31" s="118"/>
      <c r="P31" s="112"/>
    </row>
    <row r="32" spans="1:16">
      <c r="A32" s="112"/>
      <c r="B32" s="121"/>
      <c r="C32" s="114"/>
      <c r="D32" s="117"/>
      <c r="E32" s="114"/>
      <c r="F32" s="3" t="s">
        <v>3</v>
      </c>
      <c r="G32" s="4" t="s">
        <v>4</v>
      </c>
      <c r="H32" s="3" t="s">
        <v>3</v>
      </c>
      <c r="I32" s="4" t="s">
        <v>4</v>
      </c>
      <c r="J32" s="3" t="s">
        <v>3</v>
      </c>
      <c r="K32" s="4" t="s">
        <v>4</v>
      </c>
      <c r="L32" s="113"/>
      <c r="M32" s="114"/>
      <c r="N32" s="117"/>
      <c r="O32" s="118"/>
      <c r="P32" s="112"/>
    </row>
    <row r="33" spans="1:16" ht="28.8">
      <c r="A33" s="52" t="s">
        <v>423</v>
      </c>
      <c r="B33" s="5" t="s">
        <v>424</v>
      </c>
      <c r="C33" s="5">
        <v>2009</v>
      </c>
      <c r="D33" s="5" t="s">
        <v>19</v>
      </c>
      <c r="E33" s="5" t="s">
        <v>615</v>
      </c>
      <c r="F33" s="5">
        <v>144</v>
      </c>
      <c r="G33" s="6">
        <f t="shared" ref="G33" si="12">F33</f>
        <v>144</v>
      </c>
      <c r="H33" s="5">
        <v>218</v>
      </c>
      <c r="I33" s="6">
        <f t="shared" ref="I33" si="13">H33*0.5</f>
        <v>109</v>
      </c>
      <c r="J33" s="5">
        <v>100</v>
      </c>
      <c r="K33" s="6">
        <f t="shared" ref="K33" si="14">J33*1.5</f>
        <v>150</v>
      </c>
      <c r="L33" s="6">
        <f t="shared" ref="L33" si="15">K33+I33+G33</f>
        <v>403</v>
      </c>
      <c r="M33" s="5">
        <v>1</v>
      </c>
      <c r="N33" s="5">
        <v>1</v>
      </c>
      <c r="O33" s="59">
        <v>20</v>
      </c>
      <c r="P33" s="51" t="s">
        <v>425</v>
      </c>
    </row>
    <row r="35" spans="1:16">
      <c r="A35" s="67" t="s">
        <v>571</v>
      </c>
      <c r="B35" s="67"/>
      <c r="C35" s="67"/>
      <c r="D35" s="67"/>
      <c r="E35" s="67"/>
      <c r="F35" s="67"/>
      <c r="G35" s="67"/>
      <c r="H35" s="67" t="s">
        <v>572</v>
      </c>
      <c r="I35" s="67"/>
      <c r="J35" s="67"/>
      <c r="K35" s="67"/>
      <c r="L35" s="67"/>
      <c r="M35" s="67"/>
      <c r="N35" s="67"/>
      <c r="O35" s="67"/>
    </row>
  </sheetData>
  <mergeCells count="67">
    <mergeCell ref="H19:I20"/>
    <mergeCell ref="J19:K20"/>
    <mergeCell ref="L19:L21"/>
    <mergeCell ref="M19:M21"/>
    <mergeCell ref="O14:O16"/>
    <mergeCell ref="B14:B16"/>
    <mergeCell ref="C14:C16"/>
    <mergeCell ref="D14:D16"/>
    <mergeCell ref="E14:E16"/>
    <mergeCell ref="F14:G15"/>
    <mergeCell ref="F24:G25"/>
    <mergeCell ref="H24:I25"/>
    <mergeCell ref="N19:N21"/>
    <mergeCell ref="O19:O21"/>
    <mergeCell ref="A15:A16"/>
    <mergeCell ref="B19:B21"/>
    <mergeCell ref="C19:C21"/>
    <mergeCell ref="D19:D21"/>
    <mergeCell ref="E19:E21"/>
    <mergeCell ref="F19:G20"/>
    <mergeCell ref="A20:A21"/>
    <mergeCell ref="H14:I15"/>
    <mergeCell ref="J14:K15"/>
    <mergeCell ref="L14:L16"/>
    <mergeCell ref="M14:M16"/>
    <mergeCell ref="N14:N16"/>
    <mergeCell ref="A25:A26"/>
    <mergeCell ref="B24:B26"/>
    <mergeCell ref="C24:C26"/>
    <mergeCell ref="D24:D26"/>
    <mergeCell ref="E24:E26"/>
    <mergeCell ref="J24:K25"/>
    <mergeCell ref="L24:L26"/>
    <mergeCell ref="M24:M26"/>
    <mergeCell ref="N24:N26"/>
    <mergeCell ref="O24:O26"/>
    <mergeCell ref="M30:M32"/>
    <mergeCell ref="N30:N32"/>
    <mergeCell ref="O30:O32"/>
    <mergeCell ref="A31:A32"/>
    <mergeCell ref="B30:B32"/>
    <mergeCell ref="C30:C32"/>
    <mergeCell ref="D30:D32"/>
    <mergeCell ref="E30:E32"/>
    <mergeCell ref="F30:G31"/>
    <mergeCell ref="H30:I31"/>
    <mergeCell ref="C12:D12"/>
    <mergeCell ref="E12:G12"/>
    <mergeCell ref="E6:G6"/>
    <mergeCell ref="H6:O7"/>
    <mergeCell ref="E7:G7"/>
    <mergeCell ref="P14:P16"/>
    <mergeCell ref="P19:P21"/>
    <mergeCell ref="P24:P26"/>
    <mergeCell ref="P30:P32"/>
    <mergeCell ref="E2:G3"/>
    <mergeCell ref="E4:G5"/>
    <mergeCell ref="E9:G9"/>
    <mergeCell ref="H9:O10"/>
    <mergeCell ref="E10:G10"/>
    <mergeCell ref="E11:G11"/>
    <mergeCell ref="H2:O2"/>
    <mergeCell ref="H3:O3"/>
    <mergeCell ref="H4:O4"/>
    <mergeCell ref="H5:O5"/>
    <mergeCell ref="J30:K31"/>
    <mergeCell ref="L30:L32"/>
  </mergeCells>
  <phoneticPr fontId="6" type="noConversion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P106"/>
  <sheetViews>
    <sheetView workbookViewId="0">
      <selection activeCell="O62" sqref="O62"/>
    </sheetView>
  </sheetViews>
  <sheetFormatPr defaultRowHeight="14.4"/>
  <cols>
    <col min="1" max="1" width="49.6640625" customWidth="1"/>
    <col min="8" max="11" width="0" hidden="1" customWidth="1"/>
    <col min="13" max="13" width="17.5546875" customWidth="1"/>
    <col min="14" max="14" width="19.44140625" customWidth="1"/>
    <col min="15" max="15" width="16.44140625" customWidth="1"/>
    <col min="16" max="16" width="14.10937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2" t="s">
        <v>150</v>
      </c>
      <c r="B14" s="119" t="s">
        <v>12</v>
      </c>
      <c r="C14" s="114" t="s">
        <v>1</v>
      </c>
      <c r="D14" s="115" t="s">
        <v>13</v>
      </c>
      <c r="E14" s="114" t="s">
        <v>11</v>
      </c>
      <c r="F14" s="112" t="s">
        <v>5</v>
      </c>
      <c r="G14" s="112"/>
      <c r="H14" s="112" t="s">
        <v>5</v>
      </c>
      <c r="I14" s="112"/>
      <c r="J14" s="112" t="s">
        <v>6</v>
      </c>
      <c r="K14" s="112"/>
      <c r="L14" s="113" t="s">
        <v>7</v>
      </c>
      <c r="M14" s="114" t="s">
        <v>8</v>
      </c>
      <c r="N14" s="115" t="s">
        <v>9</v>
      </c>
      <c r="O14" s="118" t="s">
        <v>10</v>
      </c>
      <c r="P14" s="112" t="s">
        <v>556</v>
      </c>
    </row>
    <row r="15" spans="1:16" ht="14.4" customHeight="1">
      <c r="A15" s="112" t="s">
        <v>0</v>
      </c>
      <c r="B15" s="120"/>
      <c r="C15" s="114"/>
      <c r="D15" s="116"/>
      <c r="E15" s="114"/>
      <c r="F15" s="112"/>
      <c r="G15" s="112"/>
      <c r="H15" s="112"/>
      <c r="I15" s="112"/>
      <c r="J15" s="112"/>
      <c r="K15" s="112"/>
      <c r="L15" s="113"/>
      <c r="M15" s="114"/>
      <c r="N15" s="116"/>
      <c r="O15" s="118"/>
      <c r="P15" s="112"/>
    </row>
    <row r="16" spans="1:16">
      <c r="A16" s="112"/>
      <c r="B16" s="121"/>
      <c r="C16" s="114"/>
      <c r="D16" s="117"/>
      <c r="E16" s="114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113"/>
      <c r="M16" s="114"/>
      <c r="N16" s="117"/>
      <c r="O16" s="118"/>
      <c r="P16" s="112"/>
    </row>
    <row r="17" spans="1:16" ht="57.6">
      <c r="A17" s="5" t="s">
        <v>472</v>
      </c>
      <c r="B17" s="5" t="s">
        <v>424</v>
      </c>
      <c r="C17" s="5">
        <v>1997</v>
      </c>
      <c r="D17" s="5" t="s">
        <v>38</v>
      </c>
      <c r="E17" s="5" t="s">
        <v>677</v>
      </c>
      <c r="F17" s="5">
        <v>113</v>
      </c>
      <c r="G17" s="6">
        <f t="shared" ref="G17" si="0">F17</f>
        <v>113</v>
      </c>
      <c r="H17" s="5"/>
      <c r="I17" s="6">
        <f t="shared" ref="I17" si="1">H17*0.5</f>
        <v>0</v>
      </c>
      <c r="J17" s="5"/>
      <c r="K17" s="6">
        <f t="shared" ref="K17" si="2">J17*1.5</f>
        <v>0</v>
      </c>
      <c r="L17" s="6">
        <f t="shared" ref="L17" si="3">K17+I17+G17</f>
        <v>113</v>
      </c>
      <c r="M17" s="5">
        <v>1</v>
      </c>
      <c r="N17" s="5">
        <v>1</v>
      </c>
      <c r="O17" s="59">
        <v>20</v>
      </c>
      <c r="P17" s="51" t="s">
        <v>473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">
      <c r="A19" s="8" t="s">
        <v>151</v>
      </c>
      <c r="B19" s="128" t="s">
        <v>12</v>
      </c>
      <c r="C19" s="123" t="s">
        <v>1</v>
      </c>
      <c r="D19" s="124" t="s">
        <v>13</v>
      </c>
      <c r="E19" s="123" t="s">
        <v>11</v>
      </c>
      <c r="F19" s="111" t="s">
        <v>5</v>
      </c>
      <c r="G19" s="111"/>
      <c r="H19" s="111" t="s">
        <v>5</v>
      </c>
      <c r="I19" s="111"/>
      <c r="J19" s="111" t="s">
        <v>6</v>
      </c>
      <c r="K19" s="111"/>
      <c r="L19" s="122" t="s">
        <v>7</v>
      </c>
      <c r="M19" s="123" t="s">
        <v>8</v>
      </c>
      <c r="N19" s="124" t="s">
        <v>9</v>
      </c>
      <c r="O19" s="127" t="s">
        <v>10</v>
      </c>
      <c r="P19" s="111" t="s">
        <v>556</v>
      </c>
    </row>
    <row r="20" spans="1:16" ht="14.4" customHeight="1">
      <c r="A20" s="111" t="s">
        <v>0</v>
      </c>
      <c r="B20" s="129"/>
      <c r="C20" s="123"/>
      <c r="D20" s="125"/>
      <c r="E20" s="123"/>
      <c r="F20" s="111"/>
      <c r="G20" s="111"/>
      <c r="H20" s="111"/>
      <c r="I20" s="111"/>
      <c r="J20" s="111"/>
      <c r="K20" s="111"/>
      <c r="L20" s="122"/>
      <c r="M20" s="123"/>
      <c r="N20" s="125"/>
      <c r="O20" s="127"/>
      <c r="P20" s="111"/>
    </row>
    <row r="21" spans="1:16">
      <c r="A21" s="111"/>
      <c r="B21" s="130"/>
      <c r="C21" s="123"/>
      <c r="D21" s="126"/>
      <c r="E21" s="123"/>
      <c r="F21" s="9" t="s">
        <v>3</v>
      </c>
      <c r="G21" s="10" t="s">
        <v>4</v>
      </c>
      <c r="H21" s="9" t="s">
        <v>3</v>
      </c>
      <c r="I21" s="10" t="s">
        <v>4</v>
      </c>
      <c r="J21" s="9" t="s">
        <v>3</v>
      </c>
      <c r="K21" s="10" t="s">
        <v>4</v>
      </c>
      <c r="L21" s="122"/>
      <c r="M21" s="123"/>
      <c r="N21" s="126"/>
      <c r="O21" s="127"/>
      <c r="P21" s="111"/>
    </row>
    <row r="22" spans="1:16" ht="57.6">
      <c r="A22" s="11" t="s">
        <v>476</v>
      </c>
      <c r="B22" s="11" t="s">
        <v>424</v>
      </c>
      <c r="C22" s="11">
        <v>2004</v>
      </c>
      <c r="D22" s="11" t="s">
        <v>38</v>
      </c>
      <c r="E22" s="11" t="s">
        <v>660</v>
      </c>
      <c r="F22" s="11">
        <v>170</v>
      </c>
      <c r="G22" s="12">
        <f t="shared" ref="G22:G23" si="4">F22</f>
        <v>170</v>
      </c>
      <c r="H22" s="11"/>
      <c r="I22" s="12">
        <f t="shared" ref="I22:I23" si="5">H22*0.5</f>
        <v>0</v>
      </c>
      <c r="J22" s="11"/>
      <c r="K22" s="12">
        <f t="shared" ref="K22:K23" si="6">J22*1.5</f>
        <v>0</v>
      </c>
      <c r="L22" s="12">
        <f t="shared" ref="L22:L23" si="7">K22+I22+G22</f>
        <v>170</v>
      </c>
      <c r="M22" s="11">
        <v>1</v>
      </c>
      <c r="N22" s="11">
        <v>1</v>
      </c>
      <c r="O22" s="58">
        <v>20</v>
      </c>
      <c r="P22" s="53" t="s">
        <v>473</v>
      </c>
    </row>
    <row r="23" spans="1:16" ht="57.6">
      <c r="A23" s="11" t="s">
        <v>477</v>
      </c>
      <c r="B23" s="11" t="s">
        <v>424</v>
      </c>
      <c r="C23" s="11">
        <v>2000</v>
      </c>
      <c r="D23" s="11" t="s">
        <v>38</v>
      </c>
      <c r="E23" s="11" t="s">
        <v>661</v>
      </c>
      <c r="F23" s="11">
        <v>118</v>
      </c>
      <c r="G23" s="12">
        <f t="shared" si="4"/>
        <v>118</v>
      </c>
      <c r="H23" s="11"/>
      <c r="I23" s="12">
        <f t="shared" si="5"/>
        <v>0</v>
      </c>
      <c r="J23" s="11"/>
      <c r="K23" s="12">
        <f t="shared" si="6"/>
        <v>0</v>
      </c>
      <c r="L23" s="12">
        <f t="shared" si="7"/>
        <v>118</v>
      </c>
      <c r="M23" s="11">
        <v>2</v>
      </c>
      <c r="N23" s="11">
        <v>2</v>
      </c>
      <c r="O23" s="58">
        <v>18</v>
      </c>
      <c r="P23" s="53" t="s">
        <v>478</v>
      </c>
    </row>
    <row r="24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"/>
    </row>
    <row r="25" spans="1:16" ht="18">
      <c r="A25" s="2" t="s">
        <v>152</v>
      </c>
      <c r="B25" s="119" t="s">
        <v>12</v>
      </c>
      <c r="C25" s="114" t="s">
        <v>1</v>
      </c>
      <c r="D25" s="115" t="s">
        <v>13</v>
      </c>
      <c r="E25" s="114" t="s">
        <v>11</v>
      </c>
      <c r="F25" s="112" t="s">
        <v>5</v>
      </c>
      <c r="G25" s="112"/>
      <c r="H25" s="112" t="s">
        <v>5</v>
      </c>
      <c r="I25" s="112"/>
      <c r="J25" s="112" t="s">
        <v>6</v>
      </c>
      <c r="K25" s="112"/>
      <c r="L25" s="113" t="s">
        <v>7</v>
      </c>
      <c r="M25" s="114" t="s">
        <v>8</v>
      </c>
      <c r="N25" s="115" t="s">
        <v>9</v>
      </c>
      <c r="O25" s="118" t="s">
        <v>10</v>
      </c>
      <c r="P25" s="112" t="s">
        <v>556</v>
      </c>
    </row>
    <row r="26" spans="1:16" ht="14.4" customHeight="1">
      <c r="A26" s="112" t="s">
        <v>0</v>
      </c>
      <c r="B26" s="120"/>
      <c r="C26" s="114"/>
      <c r="D26" s="116"/>
      <c r="E26" s="114"/>
      <c r="F26" s="112"/>
      <c r="G26" s="112"/>
      <c r="H26" s="112"/>
      <c r="I26" s="112"/>
      <c r="J26" s="112"/>
      <c r="K26" s="112"/>
      <c r="L26" s="113"/>
      <c r="M26" s="114"/>
      <c r="N26" s="116"/>
      <c r="O26" s="118"/>
      <c r="P26" s="112"/>
    </row>
    <row r="27" spans="1:16">
      <c r="A27" s="112"/>
      <c r="B27" s="121"/>
      <c r="C27" s="114"/>
      <c r="D27" s="117"/>
      <c r="E27" s="114"/>
      <c r="F27" s="3" t="s">
        <v>3</v>
      </c>
      <c r="G27" s="4" t="s">
        <v>4</v>
      </c>
      <c r="H27" s="3" t="s">
        <v>3</v>
      </c>
      <c r="I27" s="4" t="s">
        <v>4</v>
      </c>
      <c r="J27" s="3" t="s">
        <v>3</v>
      </c>
      <c r="K27" s="4" t="s">
        <v>4</v>
      </c>
      <c r="L27" s="113"/>
      <c r="M27" s="114"/>
      <c r="N27" s="117"/>
      <c r="O27" s="118"/>
      <c r="P27" s="112"/>
    </row>
    <row r="28" spans="1:16" ht="57.6">
      <c r="A28" s="5" t="s">
        <v>435</v>
      </c>
      <c r="B28" s="5" t="s">
        <v>424</v>
      </c>
      <c r="C28" s="5">
        <v>1991</v>
      </c>
      <c r="D28" s="5" t="s">
        <v>38</v>
      </c>
      <c r="E28" s="5" t="s">
        <v>662</v>
      </c>
      <c r="F28" s="5">
        <v>128</v>
      </c>
      <c r="G28" s="6">
        <f t="shared" ref="G28:G30" si="8">F28</f>
        <v>128</v>
      </c>
      <c r="H28" s="5"/>
      <c r="I28" s="6">
        <f t="shared" ref="I28:I30" si="9">H28*0.5</f>
        <v>0</v>
      </c>
      <c r="J28" s="5"/>
      <c r="K28" s="6">
        <f t="shared" ref="K28:K30" si="10">J28*1.5</f>
        <v>0</v>
      </c>
      <c r="L28" s="6">
        <f t="shared" ref="L28:L30" si="11">K28+I28+G28</f>
        <v>128</v>
      </c>
      <c r="M28" s="5">
        <v>2</v>
      </c>
      <c r="N28" s="5">
        <v>2</v>
      </c>
      <c r="O28" s="59">
        <v>18</v>
      </c>
      <c r="P28" s="51" t="s">
        <v>479</v>
      </c>
    </row>
    <row r="29" spans="1:16">
      <c r="A29" s="5" t="s">
        <v>414</v>
      </c>
      <c r="B29" s="5" t="s">
        <v>409</v>
      </c>
      <c r="C29" s="5">
        <v>1998</v>
      </c>
      <c r="D29" s="5" t="s">
        <v>38</v>
      </c>
      <c r="E29" s="5" t="s">
        <v>644</v>
      </c>
      <c r="F29" s="5">
        <v>116</v>
      </c>
      <c r="G29" s="6">
        <f t="shared" ref="G29" si="12">F29</f>
        <v>116</v>
      </c>
      <c r="H29" s="5"/>
      <c r="I29" s="6">
        <f t="shared" ref="I29" si="13">H29*0.5</f>
        <v>0</v>
      </c>
      <c r="J29" s="5"/>
      <c r="K29" s="6">
        <f t="shared" ref="K29" si="14">J29*1.5</f>
        <v>0</v>
      </c>
      <c r="L29" s="6">
        <f t="shared" ref="L29" si="15">K29+I29+G29</f>
        <v>116</v>
      </c>
      <c r="M29" s="5">
        <v>3</v>
      </c>
      <c r="N29" s="5">
        <v>3</v>
      </c>
      <c r="O29" s="59">
        <v>16</v>
      </c>
      <c r="P29" s="51"/>
    </row>
    <row r="30" spans="1:16">
      <c r="A30" s="5" t="s">
        <v>559</v>
      </c>
      <c r="B30" s="5" t="s">
        <v>560</v>
      </c>
      <c r="C30" s="5">
        <v>1988</v>
      </c>
      <c r="D30" s="5" t="s">
        <v>38</v>
      </c>
      <c r="E30" s="5" t="s">
        <v>604</v>
      </c>
      <c r="F30" s="5">
        <v>146</v>
      </c>
      <c r="G30" s="6">
        <f t="shared" si="8"/>
        <v>146</v>
      </c>
      <c r="H30" s="5"/>
      <c r="I30" s="6">
        <f t="shared" si="9"/>
        <v>0</v>
      </c>
      <c r="J30" s="5"/>
      <c r="K30" s="6">
        <f t="shared" si="10"/>
        <v>0</v>
      </c>
      <c r="L30" s="6">
        <f t="shared" si="11"/>
        <v>146</v>
      </c>
      <c r="M30" s="5">
        <v>1</v>
      </c>
      <c r="N30" s="5">
        <v>1</v>
      </c>
      <c r="O30" s="59">
        <v>20</v>
      </c>
      <c r="P30" s="5"/>
    </row>
    <row r="31" spans="1:1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"/>
    </row>
    <row r="32" spans="1:16" ht="18">
      <c r="A32" s="8" t="s">
        <v>153</v>
      </c>
      <c r="B32" s="128" t="s">
        <v>12</v>
      </c>
      <c r="C32" s="123" t="s">
        <v>1</v>
      </c>
      <c r="D32" s="124" t="s">
        <v>13</v>
      </c>
      <c r="E32" s="123" t="s">
        <v>11</v>
      </c>
      <c r="F32" s="111" t="s">
        <v>5</v>
      </c>
      <c r="G32" s="111"/>
      <c r="H32" s="111" t="s">
        <v>5</v>
      </c>
      <c r="I32" s="111"/>
      <c r="J32" s="111" t="s">
        <v>6</v>
      </c>
      <c r="K32" s="111"/>
      <c r="L32" s="122" t="s">
        <v>7</v>
      </c>
      <c r="M32" s="123" t="s">
        <v>8</v>
      </c>
      <c r="N32" s="124" t="s">
        <v>9</v>
      </c>
      <c r="O32" s="127" t="s">
        <v>10</v>
      </c>
      <c r="P32" s="111" t="s">
        <v>556</v>
      </c>
    </row>
    <row r="33" spans="1:16" ht="14.4" customHeight="1">
      <c r="A33" s="111" t="s">
        <v>0</v>
      </c>
      <c r="B33" s="129"/>
      <c r="C33" s="123"/>
      <c r="D33" s="125"/>
      <c r="E33" s="123"/>
      <c r="F33" s="111"/>
      <c r="G33" s="111"/>
      <c r="H33" s="111"/>
      <c r="I33" s="111"/>
      <c r="J33" s="111"/>
      <c r="K33" s="111"/>
      <c r="L33" s="122"/>
      <c r="M33" s="123"/>
      <c r="N33" s="125"/>
      <c r="O33" s="127"/>
      <c r="P33" s="111"/>
    </row>
    <row r="34" spans="1:16">
      <c r="A34" s="111"/>
      <c r="B34" s="130"/>
      <c r="C34" s="123"/>
      <c r="D34" s="126"/>
      <c r="E34" s="123"/>
      <c r="F34" s="9" t="s">
        <v>3</v>
      </c>
      <c r="G34" s="10" t="s">
        <v>4</v>
      </c>
      <c r="H34" s="9" t="s">
        <v>3</v>
      </c>
      <c r="I34" s="10" t="s">
        <v>4</v>
      </c>
      <c r="J34" s="9" t="s">
        <v>3</v>
      </c>
      <c r="K34" s="10" t="s">
        <v>4</v>
      </c>
      <c r="L34" s="122"/>
      <c r="M34" s="123"/>
      <c r="N34" s="126"/>
      <c r="O34" s="127"/>
      <c r="P34" s="111"/>
    </row>
    <row r="35" spans="1:16" ht="57.6">
      <c r="A35" s="11" t="s">
        <v>486</v>
      </c>
      <c r="B35" s="11" t="s">
        <v>424</v>
      </c>
      <c r="C35" s="11">
        <v>1987</v>
      </c>
      <c r="D35" s="11" t="s">
        <v>38</v>
      </c>
      <c r="E35" s="11" t="s">
        <v>663</v>
      </c>
      <c r="F35" s="11">
        <v>185</v>
      </c>
      <c r="G35" s="12">
        <f t="shared" ref="G35:G36" si="16">F35</f>
        <v>185</v>
      </c>
      <c r="H35" s="11"/>
      <c r="I35" s="12">
        <f t="shared" ref="I35:I36" si="17">H35*0.5</f>
        <v>0</v>
      </c>
      <c r="J35" s="11"/>
      <c r="K35" s="12">
        <f t="shared" ref="K35:K36" si="18">J35*1.5</f>
        <v>0</v>
      </c>
      <c r="L35" s="12">
        <f t="shared" ref="L35:L36" si="19">K35+I35+G35</f>
        <v>185</v>
      </c>
      <c r="M35" s="11">
        <v>1</v>
      </c>
      <c r="N35" s="11">
        <v>1</v>
      </c>
      <c r="O35" s="58">
        <v>20</v>
      </c>
      <c r="P35" s="53" t="s">
        <v>487</v>
      </c>
    </row>
    <row r="36" spans="1:16" ht="28.8">
      <c r="A36" s="11" t="s">
        <v>493</v>
      </c>
      <c r="B36" s="11" t="s">
        <v>424</v>
      </c>
      <c r="C36" s="11">
        <v>1983</v>
      </c>
      <c r="D36" s="11" t="s">
        <v>38</v>
      </c>
      <c r="E36" s="11" t="s">
        <v>673</v>
      </c>
      <c r="F36" s="11">
        <v>154</v>
      </c>
      <c r="G36" s="12">
        <f t="shared" si="16"/>
        <v>154</v>
      </c>
      <c r="H36" s="11"/>
      <c r="I36" s="12">
        <f t="shared" si="17"/>
        <v>0</v>
      </c>
      <c r="J36" s="11"/>
      <c r="K36" s="12">
        <f t="shared" si="18"/>
        <v>0</v>
      </c>
      <c r="L36" s="12">
        <f t="shared" si="19"/>
        <v>154</v>
      </c>
      <c r="M36" s="11">
        <v>2</v>
      </c>
      <c r="N36" s="11">
        <v>2</v>
      </c>
      <c r="O36" s="58">
        <v>18</v>
      </c>
      <c r="P36" s="53" t="s">
        <v>494</v>
      </c>
    </row>
    <row r="37" spans="1:16">
      <c r="A37" s="46" t="s">
        <v>294</v>
      </c>
      <c r="B37" s="11" t="s">
        <v>288</v>
      </c>
      <c r="C37" s="47">
        <v>1990</v>
      </c>
      <c r="D37" s="11" t="s">
        <v>39</v>
      </c>
      <c r="E37" s="11" t="s">
        <v>611</v>
      </c>
      <c r="F37" s="11">
        <v>147</v>
      </c>
      <c r="G37" s="12">
        <f t="shared" ref="G37" si="20">F37</f>
        <v>147</v>
      </c>
      <c r="H37" s="11"/>
      <c r="I37" s="12">
        <f t="shared" ref="I37" si="21">H37*0.5</f>
        <v>0</v>
      </c>
      <c r="J37" s="11"/>
      <c r="K37" s="12">
        <f t="shared" ref="K37" si="22">J37*1.5</f>
        <v>0</v>
      </c>
      <c r="L37" s="12">
        <f t="shared" ref="L37" si="23">K37+I37+G37</f>
        <v>147</v>
      </c>
      <c r="M37" s="11">
        <v>1</v>
      </c>
      <c r="N37" s="11">
        <v>3</v>
      </c>
      <c r="O37" s="58">
        <v>16</v>
      </c>
      <c r="P37" s="69" t="s">
        <v>295</v>
      </c>
    </row>
    <row r="38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1"/>
    </row>
    <row r="39" spans="1:16" ht="18">
      <c r="A39" s="2" t="s">
        <v>154</v>
      </c>
      <c r="B39" s="119" t="s">
        <v>12</v>
      </c>
      <c r="C39" s="114" t="s">
        <v>1</v>
      </c>
      <c r="D39" s="115" t="s">
        <v>13</v>
      </c>
      <c r="E39" s="114" t="s">
        <v>11</v>
      </c>
      <c r="F39" s="112" t="s">
        <v>5</v>
      </c>
      <c r="G39" s="112"/>
      <c r="H39" s="112" t="s">
        <v>5</v>
      </c>
      <c r="I39" s="112"/>
      <c r="J39" s="112" t="s">
        <v>6</v>
      </c>
      <c r="K39" s="112"/>
      <c r="L39" s="113" t="s">
        <v>7</v>
      </c>
      <c r="M39" s="114" t="s">
        <v>8</v>
      </c>
      <c r="N39" s="115" t="s">
        <v>9</v>
      </c>
      <c r="O39" s="118" t="s">
        <v>10</v>
      </c>
      <c r="P39" s="112" t="s">
        <v>556</v>
      </c>
    </row>
    <row r="40" spans="1:16" ht="14.4" customHeight="1">
      <c r="A40" s="112" t="s">
        <v>0</v>
      </c>
      <c r="B40" s="120"/>
      <c r="C40" s="114"/>
      <c r="D40" s="116"/>
      <c r="E40" s="114"/>
      <c r="F40" s="112"/>
      <c r="G40" s="112"/>
      <c r="H40" s="112"/>
      <c r="I40" s="112"/>
      <c r="J40" s="112"/>
      <c r="K40" s="112"/>
      <c r="L40" s="113"/>
      <c r="M40" s="114"/>
      <c r="N40" s="116"/>
      <c r="O40" s="118"/>
      <c r="P40" s="112"/>
    </row>
    <row r="41" spans="1:16">
      <c r="A41" s="112"/>
      <c r="B41" s="121"/>
      <c r="C41" s="114"/>
      <c r="D41" s="117"/>
      <c r="E41" s="114"/>
      <c r="F41" s="3" t="s">
        <v>3</v>
      </c>
      <c r="G41" s="4" t="s">
        <v>4</v>
      </c>
      <c r="H41" s="3" t="s">
        <v>3</v>
      </c>
      <c r="I41" s="4" t="s">
        <v>4</v>
      </c>
      <c r="J41" s="3" t="s">
        <v>3</v>
      </c>
      <c r="K41" s="4" t="s">
        <v>4</v>
      </c>
      <c r="L41" s="113"/>
      <c r="M41" s="114"/>
      <c r="N41" s="117"/>
      <c r="O41" s="118"/>
      <c r="P41" s="112"/>
    </row>
    <row r="42" spans="1:16">
      <c r="A42" s="5" t="s">
        <v>351</v>
      </c>
      <c r="B42" s="5" t="s">
        <v>349</v>
      </c>
      <c r="C42" s="5">
        <v>1979</v>
      </c>
      <c r="D42" s="5" t="s">
        <v>38</v>
      </c>
      <c r="E42" s="5" t="s">
        <v>608</v>
      </c>
      <c r="F42" s="5">
        <v>97</v>
      </c>
      <c r="G42" s="6">
        <f t="shared" ref="G42:G45" si="24">F42</f>
        <v>97</v>
      </c>
      <c r="H42" s="5"/>
      <c r="I42" s="6">
        <f t="shared" ref="I42:I45" si="25">H42*0.5</f>
        <v>0</v>
      </c>
      <c r="J42" s="5"/>
      <c r="K42" s="6">
        <f t="shared" ref="K42:K45" si="26">J42*1.5</f>
        <v>0</v>
      </c>
      <c r="L42" s="6">
        <f t="shared" ref="L42:L45" si="27">K42+I42+G42</f>
        <v>97</v>
      </c>
      <c r="M42" s="5">
        <v>4</v>
      </c>
      <c r="N42" s="5">
        <v>4</v>
      </c>
      <c r="O42" s="59">
        <v>15</v>
      </c>
      <c r="P42" s="5"/>
    </row>
    <row r="43" spans="1:16">
      <c r="A43" s="5" t="s">
        <v>366</v>
      </c>
      <c r="B43" s="5" t="s">
        <v>355</v>
      </c>
      <c r="C43" s="5">
        <v>1980</v>
      </c>
      <c r="D43" s="5" t="s">
        <v>38</v>
      </c>
      <c r="E43" s="5" t="s">
        <v>640</v>
      </c>
      <c r="F43" s="5">
        <v>107</v>
      </c>
      <c r="G43" s="6">
        <f t="shared" si="24"/>
        <v>107</v>
      </c>
      <c r="H43" s="5"/>
      <c r="I43" s="6">
        <f t="shared" si="25"/>
        <v>0</v>
      </c>
      <c r="J43" s="5"/>
      <c r="K43" s="6">
        <f t="shared" si="26"/>
        <v>0</v>
      </c>
      <c r="L43" s="6">
        <f t="shared" si="27"/>
        <v>107</v>
      </c>
      <c r="M43" s="5">
        <v>3</v>
      </c>
      <c r="N43" s="5">
        <v>3</v>
      </c>
      <c r="O43" s="59">
        <v>16</v>
      </c>
      <c r="P43" s="5"/>
    </row>
    <row r="44" spans="1:16" ht="57.6">
      <c r="A44" s="5" t="s">
        <v>481</v>
      </c>
      <c r="B44" s="5" t="s">
        <v>424</v>
      </c>
      <c r="C44" s="5">
        <v>1989</v>
      </c>
      <c r="D44" s="5" t="s">
        <v>38</v>
      </c>
      <c r="E44" s="5" t="s">
        <v>665</v>
      </c>
      <c r="F44" s="5">
        <v>195</v>
      </c>
      <c r="G44" s="6">
        <f t="shared" si="24"/>
        <v>195</v>
      </c>
      <c r="H44" s="5"/>
      <c r="I44" s="6">
        <f t="shared" si="25"/>
        <v>0</v>
      </c>
      <c r="J44" s="5"/>
      <c r="K44" s="6">
        <f t="shared" si="26"/>
        <v>0</v>
      </c>
      <c r="L44" s="6">
        <f t="shared" si="27"/>
        <v>195</v>
      </c>
      <c r="M44" s="5">
        <v>1</v>
      </c>
      <c r="N44" s="5">
        <v>1</v>
      </c>
      <c r="O44" s="59">
        <v>20</v>
      </c>
      <c r="P44" s="51" t="s">
        <v>488</v>
      </c>
    </row>
    <row r="45" spans="1:16" ht="57.6">
      <c r="A45" s="5" t="s">
        <v>489</v>
      </c>
      <c r="B45" s="5" t="s">
        <v>424</v>
      </c>
      <c r="C45" s="5">
        <v>1979</v>
      </c>
      <c r="D45" s="5" t="s">
        <v>38</v>
      </c>
      <c r="E45" s="5" t="s">
        <v>665</v>
      </c>
      <c r="F45" s="5">
        <v>170</v>
      </c>
      <c r="G45" s="6">
        <f t="shared" si="24"/>
        <v>170</v>
      </c>
      <c r="H45" s="5"/>
      <c r="I45" s="6">
        <f t="shared" si="25"/>
        <v>0</v>
      </c>
      <c r="J45" s="5"/>
      <c r="K45" s="6">
        <f t="shared" si="26"/>
        <v>0</v>
      </c>
      <c r="L45" s="6">
        <f t="shared" si="27"/>
        <v>170</v>
      </c>
      <c r="M45" s="5">
        <v>2</v>
      </c>
      <c r="N45" s="5">
        <v>2</v>
      </c>
      <c r="O45" s="59">
        <v>18</v>
      </c>
      <c r="P45" s="51" t="s">
        <v>490</v>
      </c>
    </row>
    <row r="46" spans="1:16">
      <c r="A46" s="5" t="s">
        <v>420</v>
      </c>
      <c r="B46" s="5" t="s">
        <v>418</v>
      </c>
      <c r="C46" s="5">
        <v>1996</v>
      </c>
      <c r="D46" s="5" t="s">
        <v>39</v>
      </c>
      <c r="E46" s="5" t="s">
        <v>589</v>
      </c>
      <c r="F46" s="5">
        <v>160</v>
      </c>
      <c r="G46" s="6">
        <f t="shared" ref="G46" si="28">F46</f>
        <v>160</v>
      </c>
      <c r="H46" s="5"/>
      <c r="I46" s="6">
        <f t="shared" ref="I46" si="29">H46*0.5</f>
        <v>0</v>
      </c>
      <c r="J46" s="5"/>
      <c r="K46" s="6">
        <f t="shared" ref="K46" si="30">J46*1.5</f>
        <v>0</v>
      </c>
      <c r="L46" s="6">
        <f t="shared" ref="L46" si="31">K46+I46+G46</f>
        <v>160</v>
      </c>
      <c r="M46" s="5">
        <v>1</v>
      </c>
      <c r="N46" s="5">
        <v>5</v>
      </c>
      <c r="O46" s="59">
        <v>14</v>
      </c>
      <c r="P46" s="5" t="s">
        <v>421</v>
      </c>
    </row>
    <row r="47" spans="1:16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1"/>
    </row>
    <row r="48" spans="1:16" ht="18">
      <c r="A48" s="8" t="s">
        <v>155</v>
      </c>
      <c r="B48" s="128" t="s">
        <v>12</v>
      </c>
      <c r="C48" s="123" t="s">
        <v>1</v>
      </c>
      <c r="D48" s="124" t="s">
        <v>13</v>
      </c>
      <c r="E48" s="123" t="s">
        <v>11</v>
      </c>
      <c r="F48" s="111" t="s">
        <v>5</v>
      </c>
      <c r="G48" s="111"/>
      <c r="H48" s="111" t="s">
        <v>5</v>
      </c>
      <c r="I48" s="111"/>
      <c r="J48" s="111" t="s">
        <v>6</v>
      </c>
      <c r="K48" s="111"/>
      <c r="L48" s="122" t="s">
        <v>7</v>
      </c>
      <c r="M48" s="123" t="s">
        <v>8</v>
      </c>
      <c r="N48" s="124" t="s">
        <v>9</v>
      </c>
      <c r="O48" s="127" t="s">
        <v>10</v>
      </c>
      <c r="P48" s="111" t="s">
        <v>556</v>
      </c>
    </row>
    <row r="49" spans="1:16" ht="14.4" customHeight="1">
      <c r="A49" s="111" t="s">
        <v>0</v>
      </c>
      <c r="B49" s="129"/>
      <c r="C49" s="123"/>
      <c r="D49" s="125"/>
      <c r="E49" s="123"/>
      <c r="F49" s="111"/>
      <c r="G49" s="111"/>
      <c r="H49" s="111"/>
      <c r="I49" s="111"/>
      <c r="J49" s="111"/>
      <c r="K49" s="111"/>
      <c r="L49" s="122"/>
      <c r="M49" s="123"/>
      <c r="N49" s="125"/>
      <c r="O49" s="127"/>
      <c r="P49" s="111"/>
    </row>
    <row r="50" spans="1:16">
      <c r="A50" s="111"/>
      <c r="B50" s="130"/>
      <c r="C50" s="123"/>
      <c r="D50" s="126"/>
      <c r="E50" s="123"/>
      <c r="F50" s="9" t="s">
        <v>3</v>
      </c>
      <c r="G50" s="10" t="s">
        <v>4</v>
      </c>
      <c r="H50" s="9" t="s">
        <v>3</v>
      </c>
      <c r="I50" s="10" t="s">
        <v>4</v>
      </c>
      <c r="J50" s="9" t="s">
        <v>3</v>
      </c>
      <c r="K50" s="10" t="s">
        <v>4</v>
      </c>
      <c r="L50" s="122"/>
      <c r="M50" s="123"/>
      <c r="N50" s="126"/>
      <c r="O50" s="127"/>
      <c r="P50" s="111"/>
    </row>
    <row r="51" spans="1:16" ht="27.6">
      <c r="A51" s="46" t="s">
        <v>297</v>
      </c>
      <c r="B51" s="11" t="s">
        <v>288</v>
      </c>
      <c r="C51" s="47">
        <v>1978</v>
      </c>
      <c r="D51" s="11" t="s">
        <v>38</v>
      </c>
      <c r="E51" s="11" t="s">
        <v>613</v>
      </c>
      <c r="F51" s="11">
        <v>138</v>
      </c>
      <c r="G51" s="12">
        <f t="shared" ref="G51:G54" si="32">F51</f>
        <v>138</v>
      </c>
      <c r="H51" s="11"/>
      <c r="I51" s="12">
        <f t="shared" ref="I51:I54" si="33">H51*0.5</f>
        <v>0</v>
      </c>
      <c r="J51" s="11"/>
      <c r="K51" s="12">
        <f t="shared" ref="K51:K54" si="34">J51*1.5</f>
        <v>0</v>
      </c>
      <c r="L51" s="12">
        <f t="shared" ref="L51:L54" si="35">K51+I51+G51</f>
        <v>138</v>
      </c>
      <c r="M51" s="11">
        <v>3</v>
      </c>
      <c r="N51" s="11">
        <v>3</v>
      </c>
      <c r="O51" s="58">
        <v>16</v>
      </c>
      <c r="P51" s="75" t="s">
        <v>297</v>
      </c>
    </row>
    <row r="52" spans="1:16">
      <c r="A52" s="11" t="s">
        <v>367</v>
      </c>
      <c r="B52" s="11" t="s">
        <v>355</v>
      </c>
      <c r="C52" s="11">
        <v>1992</v>
      </c>
      <c r="D52" s="11" t="s">
        <v>38</v>
      </c>
      <c r="E52" s="11" t="s">
        <v>641</v>
      </c>
      <c r="F52" s="11">
        <v>151</v>
      </c>
      <c r="G52" s="12">
        <f t="shared" si="32"/>
        <v>151</v>
      </c>
      <c r="H52" s="11"/>
      <c r="I52" s="12">
        <f t="shared" si="33"/>
        <v>0</v>
      </c>
      <c r="J52" s="11"/>
      <c r="K52" s="12">
        <f t="shared" si="34"/>
        <v>0</v>
      </c>
      <c r="L52" s="12">
        <f t="shared" si="35"/>
        <v>151</v>
      </c>
      <c r="M52" s="11">
        <v>2</v>
      </c>
      <c r="N52" s="11">
        <v>2</v>
      </c>
      <c r="O52" s="58">
        <v>18</v>
      </c>
      <c r="P52" s="11"/>
    </row>
    <row r="53" spans="1:16">
      <c r="A53" s="11" t="s">
        <v>401</v>
      </c>
      <c r="B53" s="11" t="s">
        <v>397</v>
      </c>
      <c r="C53" s="11">
        <v>1979</v>
      </c>
      <c r="D53" s="11" t="s">
        <v>38</v>
      </c>
      <c r="E53" s="11" t="s">
        <v>606</v>
      </c>
      <c r="F53" s="11">
        <v>110</v>
      </c>
      <c r="G53" s="12">
        <f t="shared" si="32"/>
        <v>110</v>
      </c>
      <c r="H53" s="11"/>
      <c r="I53" s="12">
        <f t="shared" si="33"/>
        <v>0</v>
      </c>
      <c r="J53" s="11"/>
      <c r="K53" s="12">
        <f t="shared" si="34"/>
        <v>0</v>
      </c>
      <c r="L53" s="12">
        <f t="shared" si="35"/>
        <v>110</v>
      </c>
      <c r="M53" s="11">
        <v>4</v>
      </c>
      <c r="N53" s="11">
        <v>4</v>
      </c>
      <c r="O53" s="58">
        <v>15</v>
      </c>
      <c r="P53" s="11"/>
    </row>
    <row r="54" spans="1:16" ht="57.6">
      <c r="A54" s="11" t="s">
        <v>501</v>
      </c>
      <c r="B54" s="11" t="s">
        <v>424</v>
      </c>
      <c r="C54" s="11">
        <v>1996</v>
      </c>
      <c r="D54" s="11" t="s">
        <v>38</v>
      </c>
      <c r="E54" s="11" t="s">
        <v>674</v>
      </c>
      <c r="F54" s="11">
        <v>212</v>
      </c>
      <c r="G54" s="12">
        <f t="shared" si="32"/>
        <v>212</v>
      </c>
      <c r="H54" s="11"/>
      <c r="I54" s="12">
        <f t="shared" si="33"/>
        <v>0</v>
      </c>
      <c r="J54" s="11"/>
      <c r="K54" s="12">
        <f t="shared" si="34"/>
        <v>0</v>
      </c>
      <c r="L54" s="12">
        <f t="shared" si="35"/>
        <v>212</v>
      </c>
      <c r="M54" s="11">
        <v>1</v>
      </c>
      <c r="N54" s="11">
        <v>1</v>
      </c>
      <c r="O54" s="58">
        <v>20</v>
      </c>
      <c r="P54" s="53" t="s">
        <v>502</v>
      </c>
    </row>
    <row r="55" spans="1:16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1"/>
    </row>
    <row r="56" spans="1:16" ht="18">
      <c r="A56" s="2" t="s">
        <v>156</v>
      </c>
      <c r="B56" s="119" t="s">
        <v>12</v>
      </c>
      <c r="C56" s="114" t="s">
        <v>1</v>
      </c>
      <c r="D56" s="115" t="s">
        <v>13</v>
      </c>
      <c r="E56" s="114" t="s">
        <v>11</v>
      </c>
      <c r="F56" s="112" t="s">
        <v>5</v>
      </c>
      <c r="G56" s="112"/>
      <c r="H56" s="112" t="s">
        <v>5</v>
      </c>
      <c r="I56" s="112"/>
      <c r="J56" s="112" t="s">
        <v>6</v>
      </c>
      <c r="K56" s="112"/>
      <c r="L56" s="113" t="s">
        <v>7</v>
      </c>
      <c r="M56" s="114" t="s">
        <v>8</v>
      </c>
      <c r="N56" s="115" t="s">
        <v>9</v>
      </c>
      <c r="O56" s="118" t="s">
        <v>10</v>
      </c>
      <c r="P56" s="112" t="s">
        <v>556</v>
      </c>
    </row>
    <row r="57" spans="1:16">
      <c r="A57" s="112" t="s">
        <v>0</v>
      </c>
      <c r="B57" s="120"/>
      <c r="C57" s="114"/>
      <c r="D57" s="116"/>
      <c r="E57" s="114"/>
      <c r="F57" s="112"/>
      <c r="G57" s="112"/>
      <c r="H57" s="112"/>
      <c r="I57" s="112"/>
      <c r="J57" s="112"/>
      <c r="K57" s="112"/>
      <c r="L57" s="113"/>
      <c r="M57" s="114"/>
      <c r="N57" s="116"/>
      <c r="O57" s="118"/>
      <c r="P57" s="112"/>
    </row>
    <row r="58" spans="1:16">
      <c r="A58" s="112"/>
      <c r="B58" s="121"/>
      <c r="C58" s="114"/>
      <c r="D58" s="117"/>
      <c r="E58" s="114"/>
      <c r="F58" s="3" t="s">
        <v>3</v>
      </c>
      <c r="G58" s="4" t="s">
        <v>4</v>
      </c>
      <c r="H58" s="3" t="s">
        <v>3</v>
      </c>
      <c r="I58" s="4" t="s">
        <v>4</v>
      </c>
      <c r="J58" s="3" t="s">
        <v>3</v>
      </c>
      <c r="K58" s="4" t="s">
        <v>4</v>
      </c>
      <c r="L58" s="113"/>
      <c r="M58" s="114"/>
      <c r="N58" s="117"/>
      <c r="O58" s="118"/>
      <c r="P58" s="112"/>
    </row>
    <row r="59" spans="1:16">
      <c r="A59" s="44" t="s">
        <v>299</v>
      </c>
      <c r="B59" s="5" t="s">
        <v>288</v>
      </c>
      <c r="C59" s="45">
        <v>1995</v>
      </c>
      <c r="D59" s="5" t="s">
        <v>38</v>
      </c>
      <c r="E59" s="5" t="s">
        <v>709</v>
      </c>
      <c r="F59" s="5">
        <v>199</v>
      </c>
      <c r="G59" s="6">
        <f t="shared" ref="G59:G62" si="36">F59</f>
        <v>199</v>
      </c>
      <c r="H59" s="5"/>
      <c r="I59" s="6">
        <f t="shared" ref="I59:I62" si="37">H59*0.5</f>
        <v>0</v>
      </c>
      <c r="J59" s="5"/>
      <c r="K59" s="6">
        <f t="shared" ref="K59:K62" si="38">J59*1.5</f>
        <v>0</v>
      </c>
      <c r="L59" s="6">
        <f t="shared" ref="L59:L62" si="39">K59+I59+G59</f>
        <v>199</v>
      </c>
      <c r="M59" s="5">
        <v>1</v>
      </c>
      <c r="N59" s="5">
        <v>1</v>
      </c>
      <c r="O59" s="59">
        <v>20</v>
      </c>
      <c r="P59" s="81" t="s">
        <v>300</v>
      </c>
    </row>
    <row r="60" spans="1:16">
      <c r="A60" s="5" t="s">
        <v>412</v>
      </c>
      <c r="B60" s="5" t="s">
        <v>409</v>
      </c>
      <c r="C60" s="5">
        <v>1981</v>
      </c>
      <c r="D60" s="5" t="s">
        <v>38</v>
      </c>
      <c r="E60" s="5" t="s">
        <v>642</v>
      </c>
      <c r="F60" s="5">
        <v>141</v>
      </c>
      <c r="G60" s="6">
        <f t="shared" si="36"/>
        <v>141</v>
      </c>
      <c r="H60" s="5"/>
      <c r="I60" s="6">
        <f t="shared" si="37"/>
        <v>0</v>
      </c>
      <c r="J60" s="5"/>
      <c r="K60" s="6">
        <f t="shared" si="38"/>
        <v>0</v>
      </c>
      <c r="L60" s="6">
        <f t="shared" si="39"/>
        <v>141</v>
      </c>
      <c r="M60" s="5">
        <v>5</v>
      </c>
      <c r="N60" s="5">
        <v>5</v>
      </c>
      <c r="O60" s="59">
        <v>14</v>
      </c>
      <c r="P60" s="5"/>
    </row>
    <row r="61" spans="1:16" ht="57.6">
      <c r="A61" s="5" t="s">
        <v>506</v>
      </c>
      <c r="B61" s="5" t="s">
        <v>424</v>
      </c>
      <c r="C61" s="5">
        <v>1995</v>
      </c>
      <c r="D61" s="5" t="s">
        <v>38</v>
      </c>
      <c r="E61" s="5" t="s">
        <v>667</v>
      </c>
      <c r="F61" s="5">
        <v>197</v>
      </c>
      <c r="G61" s="6">
        <f t="shared" si="36"/>
        <v>197</v>
      </c>
      <c r="H61" s="5"/>
      <c r="I61" s="6">
        <f t="shared" si="37"/>
        <v>0</v>
      </c>
      <c r="J61" s="5"/>
      <c r="K61" s="6">
        <f t="shared" si="38"/>
        <v>0</v>
      </c>
      <c r="L61" s="6">
        <f t="shared" si="39"/>
        <v>197</v>
      </c>
      <c r="M61" s="5">
        <v>2</v>
      </c>
      <c r="N61" s="5">
        <v>2</v>
      </c>
      <c r="O61" s="59">
        <v>18</v>
      </c>
      <c r="P61" s="51" t="s">
        <v>507</v>
      </c>
    </row>
    <row r="62" spans="1:16" ht="57.6">
      <c r="A62" s="5" t="s">
        <v>508</v>
      </c>
      <c r="B62" s="5" t="s">
        <v>424</v>
      </c>
      <c r="C62" s="5">
        <v>1988</v>
      </c>
      <c r="D62" s="5" t="s">
        <v>38</v>
      </c>
      <c r="E62" s="5" t="s">
        <v>687</v>
      </c>
      <c r="F62" s="5">
        <v>188</v>
      </c>
      <c r="G62" s="6">
        <f t="shared" si="36"/>
        <v>188</v>
      </c>
      <c r="H62" s="5"/>
      <c r="I62" s="6">
        <f t="shared" si="37"/>
        <v>0</v>
      </c>
      <c r="J62" s="5"/>
      <c r="K62" s="6">
        <f t="shared" si="38"/>
        <v>0</v>
      </c>
      <c r="L62" s="6">
        <f t="shared" si="39"/>
        <v>188</v>
      </c>
      <c r="M62" s="5">
        <v>3</v>
      </c>
      <c r="N62" s="5">
        <v>3</v>
      </c>
      <c r="O62" s="59">
        <v>16</v>
      </c>
      <c r="P62" s="51" t="s">
        <v>509</v>
      </c>
    </row>
    <row r="63" spans="1:16">
      <c r="A63" s="5" t="s">
        <v>329</v>
      </c>
      <c r="B63" s="5" t="s">
        <v>319</v>
      </c>
      <c r="C63" s="5">
        <v>1972</v>
      </c>
      <c r="D63" s="5" t="s">
        <v>38</v>
      </c>
      <c r="E63" s="5" t="s">
        <v>711</v>
      </c>
      <c r="F63" s="5">
        <v>160</v>
      </c>
      <c r="G63" s="6">
        <v>160</v>
      </c>
      <c r="H63" s="5"/>
      <c r="I63" s="6">
        <v>0</v>
      </c>
      <c r="J63" s="5"/>
      <c r="K63" s="6">
        <v>0</v>
      </c>
      <c r="L63" s="6">
        <v>160</v>
      </c>
      <c r="M63" s="5">
        <v>4</v>
      </c>
      <c r="N63" s="5">
        <v>4</v>
      </c>
      <c r="O63" s="59">
        <v>15</v>
      </c>
      <c r="P63" s="51"/>
    </row>
    <row r="64" spans="1:16">
      <c r="A64" s="5" t="s">
        <v>323</v>
      </c>
      <c r="B64" s="5" t="s">
        <v>319</v>
      </c>
      <c r="C64" s="5">
        <v>1993</v>
      </c>
      <c r="D64" s="5" t="s">
        <v>38</v>
      </c>
      <c r="E64" s="5" t="s">
        <v>580</v>
      </c>
      <c r="F64" s="5">
        <v>100</v>
      </c>
      <c r="G64" s="6">
        <f t="shared" ref="G64" si="40">F64</f>
        <v>100</v>
      </c>
      <c r="H64" s="5"/>
      <c r="I64" s="6">
        <f t="shared" ref="I64" si="41">H64*0.5</f>
        <v>0</v>
      </c>
      <c r="J64" s="5"/>
      <c r="K64" s="6">
        <f t="shared" ref="K64" si="42">J64*1.5</f>
        <v>0</v>
      </c>
      <c r="L64" s="6">
        <f t="shared" ref="L64" si="43">K64+I64+G64</f>
        <v>100</v>
      </c>
      <c r="M64" s="5">
        <v>6</v>
      </c>
      <c r="N64" s="5">
        <v>6</v>
      </c>
      <c r="O64" s="59">
        <v>13</v>
      </c>
      <c r="P64" s="87" t="s">
        <v>324</v>
      </c>
    </row>
    <row r="65" spans="1:16">
      <c r="A65" s="5" t="s">
        <v>340</v>
      </c>
      <c r="B65" s="5" t="s">
        <v>331</v>
      </c>
      <c r="C65" s="5">
        <v>1978</v>
      </c>
      <c r="D65" s="5" t="s">
        <v>39</v>
      </c>
      <c r="E65" s="5" t="s">
        <v>712</v>
      </c>
      <c r="F65" s="5">
        <v>225</v>
      </c>
      <c r="G65" s="6">
        <f t="shared" ref="G65" si="44">F65</f>
        <v>225</v>
      </c>
      <c r="H65" s="5"/>
      <c r="I65" s="6">
        <f t="shared" ref="I65" si="45">H65*0.5</f>
        <v>0</v>
      </c>
      <c r="J65" s="5"/>
      <c r="K65" s="6">
        <f t="shared" ref="K65" si="46">J65*1.5</f>
        <v>0</v>
      </c>
      <c r="L65" s="6">
        <f t="shared" ref="L65" si="47">K65+I65+G65</f>
        <v>225</v>
      </c>
      <c r="M65" s="5">
        <v>1</v>
      </c>
      <c r="N65" s="5">
        <v>7</v>
      </c>
      <c r="O65" s="59">
        <v>12</v>
      </c>
      <c r="P65" s="5"/>
    </row>
    <row r="66" spans="1:16">
      <c r="A66" s="44" t="s">
        <v>291</v>
      </c>
      <c r="B66" s="5" t="s">
        <v>288</v>
      </c>
      <c r="C66" s="45">
        <v>1984</v>
      </c>
      <c r="D66" s="5" t="s">
        <v>39</v>
      </c>
      <c r="E66" s="5" t="s">
        <v>610</v>
      </c>
      <c r="F66" s="5">
        <v>129</v>
      </c>
      <c r="G66" s="6">
        <f t="shared" ref="G66" si="48">F66</f>
        <v>129</v>
      </c>
      <c r="H66" s="5"/>
      <c r="I66" s="6">
        <f t="shared" ref="I66" si="49">H66*0.5</f>
        <v>0</v>
      </c>
      <c r="J66" s="5"/>
      <c r="K66" s="6">
        <f t="shared" ref="K66" si="50">J66*1.5</f>
        <v>0</v>
      </c>
      <c r="L66" s="6">
        <f t="shared" ref="L66" si="51">K66+I66+G66</f>
        <v>129</v>
      </c>
      <c r="M66" s="5">
        <v>2</v>
      </c>
      <c r="N66" s="5">
        <v>8</v>
      </c>
      <c r="O66" s="59">
        <v>11</v>
      </c>
      <c r="P66" s="5" t="s">
        <v>350</v>
      </c>
    </row>
    <row r="67" spans="1:16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1"/>
    </row>
    <row r="68" spans="1:16" ht="18">
      <c r="A68" s="8" t="s">
        <v>157</v>
      </c>
      <c r="B68" s="128" t="s">
        <v>12</v>
      </c>
      <c r="C68" s="123" t="s">
        <v>1</v>
      </c>
      <c r="D68" s="124" t="s">
        <v>13</v>
      </c>
      <c r="E68" s="123" t="s">
        <v>11</v>
      </c>
      <c r="F68" s="111" t="s">
        <v>5</v>
      </c>
      <c r="G68" s="111"/>
      <c r="H68" s="111" t="s">
        <v>5</v>
      </c>
      <c r="I68" s="111"/>
      <c r="J68" s="111" t="s">
        <v>6</v>
      </c>
      <c r="K68" s="111"/>
      <c r="L68" s="122" t="s">
        <v>7</v>
      </c>
      <c r="M68" s="123" t="s">
        <v>8</v>
      </c>
      <c r="N68" s="124" t="s">
        <v>9</v>
      </c>
      <c r="O68" s="127" t="s">
        <v>10</v>
      </c>
      <c r="P68" s="111" t="s">
        <v>556</v>
      </c>
    </row>
    <row r="69" spans="1:16" ht="14.4" customHeight="1">
      <c r="A69" s="111" t="s">
        <v>0</v>
      </c>
      <c r="B69" s="129"/>
      <c r="C69" s="123"/>
      <c r="D69" s="125"/>
      <c r="E69" s="123"/>
      <c r="F69" s="111"/>
      <c r="G69" s="111"/>
      <c r="H69" s="111"/>
      <c r="I69" s="111"/>
      <c r="J69" s="111"/>
      <c r="K69" s="111"/>
      <c r="L69" s="122"/>
      <c r="M69" s="123"/>
      <c r="N69" s="125"/>
      <c r="O69" s="127"/>
      <c r="P69" s="111"/>
    </row>
    <row r="70" spans="1:16">
      <c r="A70" s="111"/>
      <c r="B70" s="130"/>
      <c r="C70" s="123"/>
      <c r="D70" s="126"/>
      <c r="E70" s="123"/>
      <c r="F70" s="9" t="s">
        <v>3</v>
      </c>
      <c r="G70" s="10" t="s">
        <v>4</v>
      </c>
      <c r="H70" s="9" t="s">
        <v>3</v>
      </c>
      <c r="I70" s="10" t="s">
        <v>4</v>
      </c>
      <c r="J70" s="9" t="s">
        <v>3</v>
      </c>
      <c r="K70" s="10" t="s">
        <v>4</v>
      </c>
      <c r="L70" s="122"/>
      <c r="M70" s="123"/>
      <c r="N70" s="126"/>
      <c r="O70" s="127"/>
      <c r="P70" s="111"/>
    </row>
    <row r="71" spans="1:16">
      <c r="A71" s="11" t="s">
        <v>310</v>
      </c>
      <c r="B71" s="11" t="s">
        <v>311</v>
      </c>
      <c r="C71" s="11">
        <v>1984</v>
      </c>
      <c r="D71" s="11" t="s">
        <v>44</v>
      </c>
      <c r="E71" s="11" t="s">
        <v>590</v>
      </c>
      <c r="F71" s="11">
        <v>74</v>
      </c>
      <c r="G71" s="12">
        <f t="shared" ref="G71:G73" si="52">F71</f>
        <v>74</v>
      </c>
      <c r="H71" s="11"/>
      <c r="I71" s="12">
        <f t="shared" ref="I71:I73" si="53">H71*0.5</f>
        <v>0</v>
      </c>
      <c r="J71" s="11"/>
      <c r="K71" s="12">
        <f t="shared" ref="K71:K73" si="54">J71*1.5</f>
        <v>0</v>
      </c>
      <c r="L71" s="12">
        <f t="shared" ref="L71:L73" si="55">K71+I71+G71</f>
        <v>74</v>
      </c>
      <c r="M71" s="11">
        <v>3</v>
      </c>
      <c r="N71" s="11">
        <v>3</v>
      </c>
      <c r="O71" s="58">
        <v>16</v>
      </c>
      <c r="P71" s="11" t="s">
        <v>312</v>
      </c>
    </row>
    <row r="72" spans="1:16">
      <c r="A72" s="11" t="s">
        <v>333</v>
      </c>
      <c r="B72" s="11" t="s">
        <v>331</v>
      </c>
      <c r="C72" s="11">
        <v>2001</v>
      </c>
      <c r="D72" s="11" t="s">
        <v>44</v>
      </c>
      <c r="E72" s="11" t="s">
        <v>576</v>
      </c>
      <c r="F72" s="11">
        <v>97</v>
      </c>
      <c r="G72" s="12">
        <f t="shared" si="52"/>
        <v>97</v>
      </c>
      <c r="H72" s="11"/>
      <c r="I72" s="12">
        <f t="shared" si="53"/>
        <v>0</v>
      </c>
      <c r="J72" s="11"/>
      <c r="K72" s="12">
        <f t="shared" si="54"/>
        <v>0</v>
      </c>
      <c r="L72" s="12">
        <f t="shared" si="55"/>
        <v>97</v>
      </c>
      <c r="M72" s="11">
        <v>2</v>
      </c>
      <c r="N72" s="11">
        <v>2</v>
      </c>
      <c r="O72" s="58">
        <v>18</v>
      </c>
      <c r="P72" s="11" t="s">
        <v>334</v>
      </c>
    </row>
    <row r="73" spans="1:16" ht="43.2">
      <c r="A73" s="11" t="s">
        <v>520</v>
      </c>
      <c r="B73" s="11" t="s">
        <v>424</v>
      </c>
      <c r="C73" s="11">
        <v>2001</v>
      </c>
      <c r="D73" s="11" t="s">
        <v>44</v>
      </c>
      <c r="E73" s="11" t="s">
        <v>629</v>
      </c>
      <c r="F73" s="11">
        <v>123</v>
      </c>
      <c r="G73" s="12">
        <f t="shared" si="52"/>
        <v>123</v>
      </c>
      <c r="H73" s="11"/>
      <c r="I73" s="12">
        <f t="shared" si="53"/>
        <v>0</v>
      </c>
      <c r="J73" s="11"/>
      <c r="K73" s="12">
        <f t="shared" si="54"/>
        <v>0</v>
      </c>
      <c r="L73" s="12">
        <f t="shared" si="55"/>
        <v>123</v>
      </c>
      <c r="M73" s="11">
        <v>1</v>
      </c>
      <c r="N73" s="11">
        <v>1</v>
      </c>
      <c r="O73" s="58">
        <v>20</v>
      </c>
      <c r="P73" s="53" t="s">
        <v>521</v>
      </c>
    </row>
    <row r="74" spans="1:16">
      <c r="A74" s="11" t="s">
        <v>419</v>
      </c>
      <c r="B74" s="11" t="s">
        <v>418</v>
      </c>
      <c r="C74" s="11">
        <v>2004</v>
      </c>
      <c r="D74" s="11" t="s">
        <v>45</v>
      </c>
      <c r="E74" s="11" t="s">
        <v>597</v>
      </c>
      <c r="F74" s="11">
        <v>62</v>
      </c>
      <c r="G74" s="12">
        <f t="shared" ref="G74" si="56">F74</f>
        <v>62</v>
      </c>
      <c r="H74" s="11"/>
      <c r="I74" s="12">
        <f t="shared" ref="I74" si="57">H74*0.5</f>
        <v>0</v>
      </c>
      <c r="J74" s="11"/>
      <c r="K74" s="12">
        <f t="shared" ref="K74" si="58">J74*1.5</f>
        <v>0</v>
      </c>
      <c r="L74" s="12">
        <f t="shared" ref="L74" si="59">K74+I74+G74</f>
        <v>62</v>
      </c>
      <c r="M74" s="11">
        <v>1</v>
      </c>
      <c r="N74" s="11">
        <v>4</v>
      </c>
      <c r="O74" s="58">
        <v>15</v>
      </c>
      <c r="P74" s="11" t="s">
        <v>421</v>
      </c>
    </row>
    <row r="75" spans="1:16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1"/>
    </row>
    <row r="76" spans="1:16" ht="18">
      <c r="A76" s="8" t="s">
        <v>158</v>
      </c>
      <c r="B76" s="119" t="s">
        <v>12</v>
      </c>
      <c r="C76" s="114" t="s">
        <v>1</v>
      </c>
      <c r="D76" s="115" t="s">
        <v>13</v>
      </c>
      <c r="E76" s="114" t="s">
        <v>11</v>
      </c>
      <c r="F76" s="112" t="s">
        <v>5</v>
      </c>
      <c r="G76" s="112"/>
      <c r="H76" s="112" t="s">
        <v>5</v>
      </c>
      <c r="I76" s="112"/>
      <c r="J76" s="112" t="s">
        <v>6</v>
      </c>
      <c r="K76" s="112"/>
      <c r="L76" s="113" t="s">
        <v>7</v>
      </c>
      <c r="M76" s="114" t="s">
        <v>8</v>
      </c>
      <c r="N76" s="115" t="s">
        <v>9</v>
      </c>
      <c r="O76" s="118" t="s">
        <v>10</v>
      </c>
      <c r="P76" s="112" t="s">
        <v>556</v>
      </c>
    </row>
    <row r="77" spans="1:16">
      <c r="A77" s="112" t="s">
        <v>0</v>
      </c>
      <c r="B77" s="120"/>
      <c r="C77" s="114"/>
      <c r="D77" s="116"/>
      <c r="E77" s="114"/>
      <c r="F77" s="112"/>
      <c r="G77" s="112"/>
      <c r="H77" s="112"/>
      <c r="I77" s="112"/>
      <c r="J77" s="112"/>
      <c r="K77" s="112"/>
      <c r="L77" s="113"/>
      <c r="M77" s="114"/>
      <c r="N77" s="116"/>
      <c r="O77" s="118"/>
      <c r="P77" s="112"/>
    </row>
    <row r="78" spans="1:16">
      <c r="A78" s="112"/>
      <c r="B78" s="121"/>
      <c r="C78" s="114"/>
      <c r="D78" s="117"/>
      <c r="E78" s="114"/>
      <c r="F78" s="3" t="s">
        <v>3</v>
      </c>
      <c r="G78" s="4" t="s">
        <v>4</v>
      </c>
      <c r="H78" s="3" t="s">
        <v>3</v>
      </c>
      <c r="I78" s="4" t="s">
        <v>4</v>
      </c>
      <c r="J78" s="3" t="s">
        <v>3</v>
      </c>
      <c r="K78" s="4" t="s">
        <v>4</v>
      </c>
      <c r="L78" s="113"/>
      <c r="M78" s="114"/>
      <c r="N78" s="117"/>
      <c r="O78" s="118"/>
      <c r="P78" s="112"/>
    </row>
    <row r="79" spans="1:16">
      <c r="A79" s="44" t="s">
        <v>290</v>
      </c>
      <c r="B79" s="48" t="s">
        <v>288</v>
      </c>
      <c r="C79" s="45">
        <v>2005</v>
      </c>
      <c r="D79" s="5" t="s">
        <v>44</v>
      </c>
      <c r="E79" s="5" t="s">
        <v>573</v>
      </c>
      <c r="F79" s="5">
        <v>140</v>
      </c>
      <c r="G79" s="6">
        <f t="shared" ref="G79:G81" si="60">F79</f>
        <v>140</v>
      </c>
      <c r="H79" s="5"/>
      <c r="I79" s="6">
        <f t="shared" ref="I79:I81" si="61">H79*0.5</f>
        <v>0</v>
      </c>
      <c r="J79" s="5"/>
      <c r="K79" s="6">
        <f t="shared" ref="K79:K81" si="62">J79*1.5</f>
        <v>0</v>
      </c>
      <c r="L79" s="6">
        <f t="shared" ref="L79:L81" si="63">K79+I79+G79</f>
        <v>140</v>
      </c>
      <c r="M79" s="5">
        <v>1</v>
      </c>
      <c r="N79" s="5">
        <v>1</v>
      </c>
      <c r="O79" s="59">
        <v>20</v>
      </c>
      <c r="P79" s="81" t="s">
        <v>287</v>
      </c>
    </row>
    <row r="80" spans="1:16" ht="28.8">
      <c r="A80" s="5" t="s">
        <v>513</v>
      </c>
      <c r="B80" s="5" t="s">
        <v>424</v>
      </c>
      <c r="C80" s="5">
        <v>2004</v>
      </c>
      <c r="D80" s="5" t="s">
        <v>44</v>
      </c>
      <c r="E80" s="5" t="s">
        <v>577</v>
      </c>
      <c r="F80" s="5">
        <v>77</v>
      </c>
      <c r="G80" s="6">
        <f t="shared" si="60"/>
        <v>77</v>
      </c>
      <c r="H80" s="5"/>
      <c r="I80" s="6">
        <f t="shared" si="61"/>
        <v>0</v>
      </c>
      <c r="J80" s="5"/>
      <c r="K80" s="6">
        <f t="shared" si="62"/>
        <v>0</v>
      </c>
      <c r="L80" s="6">
        <f t="shared" si="63"/>
        <v>77</v>
      </c>
      <c r="M80" s="5">
        <v>3</v>
      </c>
      <c r="N80" s="5">
        <v>3</v>
      </c>
      <c r="O80" s="59">
        <v>16</v>
      </c>
      <c r="P80" s="51" t="s">
        <v>514</v>
      </c>
    </row>
    <row r="81" spans="1:16" ht="57.6">
      <c r="A81" s="5" t="s">
        <v>626</v>
      </c>
      <c r="B81" s="5" t="s">
        <v>424</v>
      </c>
      <c r="C81" s="5">
        <v>2001</v>
      </c>
      <c r="D81" s="5" t="s">
        <v>44</v>
      </c>
      <c r="E81" s="5" t="s">
        <v>624</v>
      </c>
      <c r="F81" s="5">
        <v>99</v>
      </c>
      <c r="G81" s="6">
        <f t="shared" si="60"/>
        <v>99</v>
      </c>
      <c r="H81" s="5"/>
      <c r="I81" s="6">
        <f t="shared" si="61"/>
        <v>0</v>
      </c>
      <c r="J81" s="5"/>
      <c r="K81" s="6">
        <f t="shared" si="62"/>
        <v>0</v>
      </c>
      <c r="L81" s="6">
        <f t="shared" si="63"/>
        <v>99</v>
      </c>
      <c r="M81" s="5">
        <v>2</v>
      </c>
      <c r="N81" s="5">
        <v>2</v>
      </c>
      <c r="O81" s="59">
        <v>18</v>
      </c>
      <c r="P81" s="51" t="s">
        <v>516</v>
      </c>
    </row>
    <row r="82" spans="1:16">
      <c r="A82" s="5" t="s">
        <v>335</v>
      </c>
      <c r="B82" s="5" t="s">
        <v>331</v>
      </c>
      <c r="C82" s="5">
        <v>2001</v>
      </c>
      <c r="D82" s="5" t="s">
        <v>45</v>
      </c>
      <c r="E82" s="5" t="s">
        <v>577</v>
      </c>
      <c r="F82" s="5">
        <v>122</v>
      </c>
      <c r="G82" s="6">
        <f t="shared" ref="G82:G85" si="64">F82</f>
        <v>122</v>
      </c>
      <c r="H82" s="5"/>
      <c r="I82" s="6">
        <f t="shared" ref="I82:I85" si="65">H82*0.5</f>
        <v>0</v>
      </c>
      <c r="J82" s="5"/>
      <c r="K82" s="6">
        <f t="shared" ref="K82:K85" si="66">J82*1.5</f>
        <v>0</v>
      </c>
      <c r="L82" s="6">
        <f t="shared" ref="L82:L85" si="67">K82+I82+G82</f>
        <v>122</v>
      </c>
      <c r="M82" s="5">
        <v>4</v>
      </c>
      <c r="N82" s="5">
        <v>7</v>
      </c>
      <c r="O82" s="59">
        <v>12</v>
      </c>
      <c r="P82" s="5" t="s">
        <v>334</v>
      </c>
    </row>
    <row r="83" spans="1:16">
      <c r="A83" s="5" t="s">
        <v>348</v>
      </c>
      <c r="B83" s="5" t="s">
        <v>349</v>
      </c>
      <c r="C83" s="5">
        <v>1962</v>
      </c>
      <c r="D83" s="5" t="s">
        <v>45</v>
      </c>
      <c r="E83" s="5" t="s">
        <v>577</v>
      </c>
      <c r="F83" s="5">
        <v>173</v>
      </c>
      <c r="G83" s="6">
        <f t="shared" si="64"/>
        <v>173</v>
      </c>
      <c r="H83" s="5"/>
      <c r="I83" s="6">
        <f t="shared" si="65"/>
        <v>0</v>
      </c>
      <c r="J83" s="5"/>
      <c r="K83" s="6">
        <f t="shared" si="66"/>
        <v>0</v>
      </c>
      <c r="L83" s="6">
        <f t="shared" si="67"/>
        <v>173</v>
      </c>
      <c r="M83" s="5">
        <v>2</v>
      </c>
      <c r="N83" s="5">
        <v>5</v>
      </c>
      <c r="O83" s="59">
        <v>14</v>
      </c>
      <c r="P83" s="5" t="s">
        <v>350</v>
      </c>
    </row>
    <row r="84" spans="1:16">
      <c r="A84" s="5" t="s">
        <v>417</v>
      </c>
      <c r="B84" s="5" t="s">
        <v>418</v>
      </c>
      <c r="C84" s="5">
        <v>1976</v>
      </c>
      <c r="D84" s="5" t="s">
        <v>45</v>
      </c>
      <c r="E84" s="5" t="s">
        <v>596</v>
      </c>
      <c r="F84" s="5">
        <v>186</v>
      </c>
      <c r="G84" s="6">
        <f t="shared" si="64"/>
        <v>186</v>
      </c>
      <c r="H84" s="5"/>
      <c r="I84" s="6">
        <f t="shared" si="65"/>
        <v>0</v>
      </c>
      <c r="J84" s="5"/>
      <c r="K84" s="6">
        <f t="shared" si="66"/>
        <v>0</v>
      </c>
      <c r="L84" s="6">
        <f t="shared" si="67"/>
        <v>186</v>
      </c>
      <c r="M84" s="5">
        <v>1</v>
      </c>
      <c r="N84" s="5">
        <v>4</v>
      </c>
      <c r="O84" s="59">
        <v>15</v>
      </c>
      <c r="P84" s="5" t="s">
        <v>422</v>
      </c>
    </row>
    <row r="85" spans="1:16" ht="28.8">
      <c r="A85" s="5" t="s">
        <v>557</v>
      </c>
      <c r="B85" s="5" t="s">
        <v>424</v>
      </c>
      <c r="C85" s="5">
        <v>1969</v>
      </c>
      <c r="D85" s="5" t="s">
        <v>45</v>
      </c>
      <c r="E85" s="5" t="s">
        <v>634</v>
      </c>
      <c r="F85" s="5">
        <v>167</v>
      </c>
      <c r="G85" s="6">
        <f t="shared" si="64"/>
        <v>167</v>
      </c>
      <c r="H85" s="5"/>
      <c r="I85" s="6">
        <f t="shared" si="65"/>
        <v>0</v>
      </c>
      <c r="J85" s="5"/>
      <c r="K85" s="6">
        <f t="shared" si="66"/>
        <v>0</v>
      </c>
      <c r="L85" s="6">
        <f t="shared" si="67"/>
        <v>167</v>
      </c>
      <c r="M85" s="5">
        <v>3</v>
      </c>
      <c r="N85" s="5">
        <v>6</v>
      </c>
      <c r="O85" s="59">
        <v>13</v>
      </c>
      <c r="P85" s="51" t="s">
        <v>558</v>
      </c>
    </row>
    <row r="86" spans="1:1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1"/>
    </row>
    <row r="87" spans="1:16" ht="18">
      <c r="A87" s="8" t="s">
        <v>159</v>
      </c>
      <c r="B87" s="128" t="s">
        <v>12</v>
      </c>
      <c r="C87" s="123" t="s">
        <v>1</v>
      </c>
      <c r="D87" s="124" t="s">
        <v>13</v>
      </c>
      <c r="E87" s="123" t="s">
        <v>11</v>
      </c>
      <c r="F87" s="111" t="s">
        <v>5</v>
      </c>
      <c r="G87" s="111"/>
      <c r="H87" s="111" t="s">
        <v>5</v>
      </c>
      <c r="I87" s="111"/>
      <c r="J87" s="111" t="s">
        <v>6</v>
      </c>
      <c r="K87" s="111"/>
      <c r="L87" s="122" t="s">
        <v>7</v>
      </c>
      <c r="M87" s="123" t="s">
        <v>8</v>
      </c>
      <c r="N87" s="124" t="s">
        <v>9</v>
      </c>
      <c r="O87" s="127" t="s">
        <v>10</v>
      </c>
      <c r="P87" s="111" t="s">
        <v>556</v>
      </c>
    </row>
    <row r="88" spans="1:16" ht="14.4" customHeight="1">
      <c r="A88" s="111" t="s">
        <v>0</v>
      </c>
      <c r="B88" s="129"/>
      <c r="C88" s="123"/>
      <c r="D88" s="125"/>
      <c r="E88" s="123"/>
      <c r="F88" s="111"/>
      <c r="G88" s="111"/>
      <c r="H88" s="111"/>
      <c r="I88" s="111"/>
      <c r="J88" s="111"/>
      <c r="K88" s="111"/>
      <c r="L88" s="122"/>
      <c r="M88" s="123"/>
      <c r="N88" s="125"/>
      <c r="O88" s="127"/>
      <c r="P88" s="111"/>
    </row>
    <row r="89" spans="1:16">
      <c r="A89" s="111"/>
      <c r="B89" s="130"/>
      <c r="C89" s="123"/>
      <c r="D89" s="126"/>
      <c r="E89" s="123"/>
      <c r="F89" s="9" t="s">
        <v>3</v>
      </c>
      <c r="G89" s="10" t="s">
        <v>4</v>
      </c>
      <c r="H89" s="9" t="s">
        <v>3</v>
      </c>
      <c r="I89" s="10" t="s">
        <v>4</v>
      </c>
      <c r="J89" s="9" t="s">
        <v>3</v>
      </c>
      <c r="K89" s="10" t="s">
        <v>4</v>
      </c>
      <c r="L89" s="122"/>
      <c r="M89" s="123"/>
      <c r="N89" s="126"/>
      <c r="O89" s="127"/>
      <c r="P89" s="111"/>
    </row>
    <row r="90" spans="1:16">
      <c r="A90" s="11" t="s">
        <v>330</v>
      </c>
      <c r="B90" s="11" t="s">
        <v>331</v>
      </c>
      <c r="C90" s="11">
        <v>1975</v>
      </c>
      <c r="D90" s="11" t="s">
        <v>44</v>
      </c>
      <c r="E90" s="11" t="s">
        <v>575</v>
      </c>
      <c r="F90" s="11">
        <v>90</v>
      </c>
      <c r="G90" s="12">
        <f t="shared" ref="G90:G92" si="68">F90</f>
        <v>90</v>
      </c>
      <c r="H90" s="11"/>
      <c r="I90" s="12">
        <f t="shared" ref="I90:I92" si="69">H90*0.5</f>
        <v>0</v>
      </c>
      <c r="J90" s="11"/>
      <c r="K90" s="12">
        <f t="shared" ref="K90:K92" si="70">J90*1.5</f>
        <v>0</v>
      </c>
      <c r="L90" s="12">
        <f t="shared" ref="L90:L92" si="71">K90+I90+G90</f>
        <v>90</v>
      </c>
      <c r="M90" s="11">
        <v>3</v>
      </c>
      <c r="N90" s="11">
        <v>3</v>
      </c>
      <c r="O90" s="58">
        <v>16</v>
      </c>
      <c r="P90" s="11" t="s">
        <v>332</v>
      </c>
    </row>
    <row r="91" spans="1:16" ht="28.8">
      <c r="A91" s="11" t="s">
        <v>517</v>
      </c>
      <c r="B91" s="11" t="s">
        <v>424</v>
      </c>
      <c r="C91" s="11">
        <v>1991</v>
      </c>
      <c r="D91" s="11" t="s">
        <v>44</v>
      </c>
      <c r="E91" s="11" t="s">
        <v>627</v>
      </c>
      <c r="F91" s="11">
        <v>140</v>
      </c>
      <c r="G91" s="12">
        <f t="shared" si="68"/>
        <v>140</v>
      </c>
      <c r="H91" s="11"/>
      <c r="I91" s="12">
        <f t="shared" si="69"/>
        <v>0</v>
      </c>
      <c r="J91" s="11"/>
      <c r="K91" s="12">
        <f t="shared" si="70"/>
        <v>0</v>
      </c>
      <c r="L91" s="12">
        <f t="shared" si="71"/>
        <v>140</v>
      </c>
      <c r="M91" s="11">
        <v>1</v>
      </c>
      <c r="N91" s="11">
        <v>1</v>
      </c>
      <c r="O91" s="58">
        <v>20</v>
      </c>
      <c r="P91" s="53" t="s">
        <v>489</v>
      </c>
    </row>
    <row r="92" spans="1:16" ht="43.2">
      <c r="A92" s="11" t="s">
        <v>518</v>
      </c>
      <c r="B92" s="11" t="s">
        <v>424</v>
      </c>
      <c r="C92" s="11">
        <v>1991</v>
      </c>
      <c r="D92" s="11" t="s">
        <v>44</v>
      </c>
      <c r="E92" s="11" t="s">
        <v>628</v>
      </c>
      <c r="F92" s="11">
        <v>95</v>
      </c>
      <c r="G92" s="12">
        <f t="shared" si="68"/>
        <v>95</v>
      </c>
      <c r="H92" s="11"/>
      <c r="I92" s="12">
        <f t="shared" si="69"/>
        <v>0</v>
      </c>
      <c r="J92" s="11"/>
      <c r="K92" s="12">
        <f t="shared" si="70"/>
        <v>0</v>
      </c>
      <c r="L92" s="12">
        <f t="shared" si="71"/>
        <v>95</v>
      </c>
      <c r="M92" s="11">
        <v>2</v>
      </c>
      <c r="N92" s="11">
        <v>2</v>
      </c>
      <c r="O92" s="58">
        <v>18</v>
      </c>
      <c r="P92" s="53" t="s">
        <v>519</v>
      </c>
    </row>
    <row r="93" spans="1:16" ht="28.8">
      <c r="A93" s="11" t="s">
        <v>342</v>
      </c>
      <c r="B93" s="11" t="s">
        <v>331</v>
      </c>
      <c r="C93" s="11">
        <v>1981</v>
      </c>
      <c r="D93" s="11" t="s">
        <v>45</v>
      </c>
      <c r="E93" s="11" t="s">
        <v>708</v>
      </c>
      <c r="F93" s="11">
        <v>131</v>
      </c>
      <c r="G93" s="12">
        <f t="shared" ref="G93" si="72">F93</f>
        <v>131</v>
      </c>
      <c r="H93" s="11"/>
      <c r="I93" s="12">
        <f t="shared" ref="I93" si="73">H93*0.5</f>
        <v>0</v>
      </c>
      <c r="J93" s="11"/>
      <c r="K93" s="12">
        <f t="shared" ref="K93" si="74">J93*1.5</f>
        <v>0</v>
      </c>
      <c r="L93" s="12">
        <f t="shared" ref="L93" si="75">K93+I93+G93</f>
        <v>131</v>
      </c>
      <c r="M93" s="11">
        <v>1</v>
      </c>
      <c r="N93" s="11">
        <v>4</v>
      </c>
      <c r="O93" s="58">
        <v>15</v>
      </c>
      <c r="P93" s="53" t="s">
        <v>343</v>
      </c>
    </row>
    <row r="94" spans="1:16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1"/>
    </row>
    <row r="95" spans="1:16" ht="18">
      <c r="A95" s="8" t="s">
        <v>160</v>
      </c>
      <c r="B95" s="119" t="s">
        <v>12</v>
      </c>
      <c r="C95" s="114" t="s">
        <v>1</v>
      </c>
      <c r="D95" s="115" t="s">
        <v>13</v>
      </c>
      <c r="E95" s="114" t="s">
        <v>11</v>
      </c>
      <c r="F95" s="112" t="s">
        <v>5</v>
      </c>
      <c r="G95" s="112"/>
      <c r="H95" s="112" t="s">
        <v>5</v>
      </c>
      <c r="I95" s="112"/>
      <c r="J95" s="112" t="s">
        <v>6</v>
      </c>
      <c r="K95" s="112"/>
      <c r="L95" s="113" t="s">
        <v>7</v>
      </c>
      <c r="M95" s="114" t="s">
        <v>8</v>
      </c>
      <c r="N95" s="115" t="s">
        <v>9</v>
      </c>
      <c r="O95" s="118" t="s">
        <v>10</v>
      </c>
      <c r="P95" s="112" t="s">
        <v>556</v>
      </c>
    </row>
    <row r="96" spans="1:16">
      <c r="A96" s="112" t="s">
        <v>0</v>
      </c>
      <c r="B96" s="120"/>
      <c r="C96" s="114"/>
      <c r="D96" s="116"/>
      <c r="E96" s="114"/>
      <c r="F96" s="112"/>
      <c r="G96" s="112"/>
      <c r="H96" s="112"/>
      <c r="I96" s="112"/>
      <c r="J96" s="112"/>
      <c r="K96" s="112"/>
      <c r="L96" s="113"/>
      <c r="M96" s="114"/>
      <c r="N96" s="116"/>
      <c r="O96" s="118"/>
      <c r="P96" s="112"/>
    </row>
    <row r="97" spans="1:16">
      <c r="A97" s="112"/>
      <c r="B97" s="121"/>
      <c r="C97" s="114"/>
      <c r="D97" s="117"/>
      <c r="E97" s="114"/>
      <c r="F97" s="3" t="s">
        <v>3</v>
      </c>
      <c r="G97" s="4" t="s">
        <v>4</v>
      </c>
      <c r="H97" s="3" t="s">
        <v>3</v>
      </c>
      <c r="I97" s="4" t="s">
        <v>4</v>
      </c>
      <c r="J97" s="3" t="s">
        <v>3</v>
      </c>
      <c r="K97" s="4" t="s">
        <v>4</v>
      </c>
      <c r="L97" s="113"/>
      <c r="M97" s="114"/>
      <c r="N97" s="117"/>
      <c r="O97" s="118"/>
      <c r="P97" s="112"/>
    </row>
    <row r="98" spans="1:16" ht="28.8">
      <c r="A98" s="5" t="s">
        <v>515</v>
      </c>
      <c r="B98" s="5" t="s">
        <v>424</v>
      </c>
      <c r="C98" s="5">
        <v>2007</v>
      </c>
      <c r="D98" s="5" t="s">
        <v>44</v>
      </c>
      <c r="E98" s="5" t="s">
        <v>625</v>
      </c>
      <c r="F98" s="5">
        <v>139</v>
      </c>
      <c r="G98" s="6">
        <f t="shared" ref="G98" si="76">F98</f>
        <v>139</v>
      </c>
      <c r="H98" s="5"/>
      <c r="I98" s="6">
        <f t="shared" ref="I98" si="77">H98*0.5</f>
        <v>0</v>
      </c>
      <c r="J98" s="5"/>
      <c r="K98" s="6">
        <f t="shared" ref="K98" si="78">J98*1.5</f>
        <v>0</v>
      </c>
      <c r="L98" s="6">
        <f t="shared" ref="L98" si="79">K98+I98+G98</f>
        <v>139</v>
      </c>
      <c r="M98" s="5">
        <v>1</v>
      </c>
      <c r="N98" s="5">
        <v>1</v>
      </c>
      <c r="O98" s="59">
        <v>20</v>
      </c>
      <c r="P98" s="51" t="s">
        <v>477</v>
      </c>
    </row>
    <row r="99" spans="1:16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1"/>
    </row>
    <row r="100" spans="1:16" ht="18">
      <c r="A100" s="8" t="s">
        <v>568</v>
      </c>
      <c r="B100" s="119" t="s">
        <v>12</v>
      </c>
      <c r="C100" s="114" t="s">
        <v>1</v>
      </c>
      <c r="D100" s="115" t="s">
        <v>13</v>
      </c>
      <c r="E100" s="114" t="s">
        <v>11</v>
      </c>
      <c r="F100" s="112" t="s">
        <v>5</v>
      </c>
      <c r="G100" s="112"/>
      <c r="H100" s="112" t="s">
        <v>5</v>
      </c>
      <c r="I100" s="112"/>
      <c r="J100" s="112" t="s">
        <v>6</v>
      </c>
      <c r="K100" s="112"/>
      <c r="L100" s="113" t="s">
        <v>7</v>
      </c>
      <c r="M100" s="114" t="s">
        <v>8</v>
      </c>
      <c r="N100" s="115" t="s">
        <v>9</v>
      </c>
      <c r="O100" s="118" t="s">
        <v>10</v>
      </c>
      <c r="P100" s="112" t="s">
        <v>556</v>
      </c>
    </row>
    <row r="101" spans="1:16">
      <c r="A101" s="112" t="s">
        <v>0</v>
      </c>
      <c r="B101" s="120"/>
      <c r="C101" s="114"/>
      <c r="D101" s="116"/>
      <c r="E101" s="114"/>
      <c r="F101" s="112"/>
      <c r="G101" s="112"/>
      <c r="H101" s="112"/>
      <c r="I101" s="112"/>
      <c r="J101" s="112"/>
      <c r="K101" s="112"/>
      <c r="L101" s="113"/>
      <c r="M101" s="114"/>
      <c r="N101" s="116"/>
      <c r="O101" s="118"/>
      <c r="P101" s="112"/>
    </row>
    <row r="102" spans="1:16">
      <c r="A102" s="112"/>
      <c r="B102" s="121"/>
      <c r="C102" s="114"/>
      <c r="D102" s="117"/>
      <c r="E102" s="114"/>
      <c r="F102" s="3" t="s">
        <v>3</v>
      </c>
      <c r="G102" s="4" t="s">
        <v>4</v>
      </c>
      <c r="H102" s="3" t="s">
        <v>3</v>
      </c>
      <c r="I102" s="4" t="s">
        <v>4</v>
      </c>
      <c r="J102" s="3" t="s">
        <v>3</v>
      </c>
      <c r="K102" s="4" t="s">
        <v>4</v>
      </c>
      <c r="L102" s="113"/>
      <c r="M102" s="114"/>
      <c r="N102" s="117"/>
      <c r="O102" s="118"/>
      <c r="P102" s="112"/>
    </row>
    <row r="103" spans="1:16">
      <c r="A103" s="5" t="s">
        <v>567</v>
      </c>
      <c r="B103" s="5" t="s">
        <v>397</v>
      </c>
      <c r="C103" s="5">
        <v>1997</v>
      </c>
      <c r="D103" s="5" t="s">
        <v>45</v>
      </c>
      <c r="E103" s="5" t="s">
        <v>595</v>
      </c>
      <c r="F103" s="5">
        <v>96</v>
      </c>
      <c r="G103" s="6">
        <f t="shared" ref="G103" si="80">F103</f>
        <v>96</v>
      </c>
      <c r="H103" s="5"/>
      <c r="I103" s="6">
        <f t="shared" ref="I103" si="81">H103*0.5</f>
        <v>0</v>
      </c>
      <c r="J103" s="5"/>
      <c r="K103" s="6">
        <f t="shared" ref="K103" si="82">J103*1.5</f>
        <v>0</v>
      </c>
      <c r="L103" s="6">
        <f t="shared" ref="L103" si="83">K103+I103+G103</f>
        <v>96</v>
      </c>
      <c r="M103" s="5">
        <v>1</v>
      </c>
      <c r="N103" s="5">
        <v>2</v>
      </c>
      <c r="O103" s="59">
        <v>18</v>
      </c>
      <c r="P103" s="5"/>
    </row>
    <row r="104" spans="1:16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1"/>
    </row>
    <row r="106" spans="1:16">
      <c r="A106" t="s">
        <v>571</v>
      </c>
      <c r="G106" t="s">
        <v>572</v>
      </c>
      <c r="H106" t="s">
        <v>572</v>
      </c>
    </row>
  </sheetData>
  <mergeCells count="171">
    <mergeCell ref="P87:P89"/>
    <mergeCell ref="P95:P97"/>
    <mergeCell ref="P100:P102"/>
    <mergeCell ref="P14:P16"/>
    <mergeCell ref="P19:P21"/>
    <mergeCell ref="P25:P27"/>
    <mergeCell ref="P32:P34"/>
    <mergeCell ref="P39:P41"/>
    <mergeCell ref="P48:P50"/>
    <mergeCell ref="P56:P58"/>
    <mergeCell ref="P68:P70"/>
    <mergeCell ref="P76:P78"/>
    <mergeCell ref="N100:N102"/>
    <mergeCell ref="O100:O102"/>
    <mergeCell ref="A101:A102"/>
    <mergeCell ref="B100:B102"/>
    <mergeCell ref="C100:C102"/>
    <mergeCell ref="D100:D102"/>
    <mergeCell ref="E100:E102"/>
    <mergeCell ref="F100:G101"/>
    <mergeCell ref="H100:I101"/>
    <mergeCell ref="J100:K101"/>
    <mergeCell ref="L100:L102"/>
    <mergeCell ref="M100:M102"/>
    <mergeCell ref="H6:O7"/>
    <mergeCell ref="E7:G7"/>
    <mergeCell ref="E9:G9"/>
    <mergeCell ref="H9:O10"/>
    <mergeCell ref="E10:G10"/>
    <mergeCell ref="E2:G3"/>
    <mergeCell ref="H2:O2"/>
    <mergeCell ref="H3:O3"/>
    <mergeCell ref="E4:G5"/>
    <mergeCell ref="H4:O4"/>
    <mergeCell ref="H5:O5"/>
    <mergeCell ref="E11:G11"/>
    <mergeCell ref="C12:D12"/>
    <mergeCell ref="E12:G12"/>
    <mergeCell ref="B14:B16"/>
    <mergeCell ref="C14:C16"/>
    <mergeCell ref="D14:D16"/>
    <mergeCell ref="E14:E16"/>
    <mergeCell ref="F14:G15"/>
    <mergeCell ref="E6:G6"/>
    <mergeCell ref="H19:I20"/>
    <mergeCell ref="J19:K20"/>
    <mergeCell ref="L19:L21"/>
    <mergeCell ref="M19:M21"/>
    <mergeCell ref="N19:N21"/>
    <mergeCell ref="O19:O21"/>
    <mergeCell ref="A15:A16"/>
    <mergeCell ref="B19:B21"/>
    <mergeCell ref="C19:C21"/>
    <mergeCell ref="D19:D21"/>
    <mergeCell ref="E19:E21"/>
    <mergeCell ref="F19:G20"/>
    <mergeCell ref="A20:A21"/>
    <mergeCell ref="H14:I15"/>
    <mergeCell ref="J14:K15"/>
    <mergeCell ref="L14:L16"/>
    <mergeCell ref="M14:M16"/>
    <mergeCell ref="N14:N16"/>
    <mergeCell ref="O14:O16"/>
    <mergeCell ref="J25:K26"/>
    <mergeCell ref="L25:L27"/>
    <mergeCell ref="M25:M27"/>
    <mergeCell ref="N25:N27"/>
    <mergeCell ref="O25:O27"/>
    <mergeCell ref="A26:A27"/>
    <mergeCell ref="B25:B27"/>
    <mergeCell ref="C25:C27"/>
    <mergeCell ref="D25:D27"/>
    <mergeCell ref="E25:E27"/>
    <mergeCell ref="F25:G26"/>
    <mergeCell ref="H25:I26"/>
    <mergeCell ref="J32:K33"/>
    <mergeCell ref="L32:L34"/>
    <mergeCell ref="M32:M34"/>
    <mergeCell ref="N32:N34"/>
    <mergeCell ref="O32:O34"/>
    <mergeCell ref="A33:A34"/>
    <mergeCell ref="B32:B34"/>
    <mergeCell ref="C32:C34"/>
    <mergeCell ref="D32:D34"/>
    <mergeCell ref="E32:E34"/>
    <mergeCell ref="F32:G33"/>
    <mergeCell ref="H32:I33"/>
    <mergeCell ref="J39:K40"/>
    <mergeCell ref="L39:L41"/>
    <mergeCell ref="M39:M41"/>
    <mergeCell ref="N39:N41"/>
    <mergeCell ref="O39:O41"/>
    <mergeCell ref="A40:A41"/>
    <mergeCell ref="B39:B41"/>
    <mergeCell ref="C39:C41"/>
    <mergeCell ref="D39:D41"/>
    <mergeCell ref="E39:E41"/>
    <mergeCell ref="F39:G40"/>
    <mergeCell ref="H39:I40"/>
    <mergeCell ref="J48:K49"/>
    <mergeCell ref="L48:L50"/>
    <mergeCell ref="M48:M50"/>
    <mergeCell ref="N48:N50"/>
    <mergeCell ref="O48:O50"/>
    <mergeCell ref="A49:A50"/>
    <mergeCell ref="B48:B50"/>
    <mergeCell ref="C48:C50"/>
    <mergeCell ref="D48:D50"/>
    <mergeCell ref="E48:E50"/>
    <mergeCell ref="F48:G49"/>
    <mergeCell ref="H48:I49"/>
    <mergeCell ref="J56:K57"/>
    <mergeCell ref="L56:L58"/>
    <mergeCell ref="M56:M58"/>
    <mergeCell ref="N56:N58"/>
    <mergeCell ref="O56:O58"/>
    <mergeCell ref="A57:A58"/>
    <mergeCell ref="B56:B58"/>
    <mergeCell ref="C56:C58"/>
    <mergeCell ref="D56:D58"/>
    <mergeCell ref="E56:E58"/>
    <mergeCell ref="F56:G57"/>
    <mergeCell ref="H56:I57"/>
    <mergeCell ref="J68:K69"/>
    <mergeCell ref="L68:L70"/>
    <mergeCell ref="M68:M70"/>
    <mergeCell ref="N68:N70"/>
    <mergeCell ref="O68:O70"/>
    <mergeCell ref="A69:A70"/>
    <mergeCell ref="B68:B70"/>
    <mergeCell ref="C68:C70"/>
    <mergeCell ref="D68:D70"/>
    <mergeCell ref="E68:E70"/>
    <mergeCell ref="F68:G69"/>
    <mergeCell ref="H68:I69"/>
    <mergeCell ref="J76:K77"/>
    <mergeCell ref="L76:L78"/>
    <mergeCell ref="M76:M78"/>
    <mergeCell ref="N76:N78"/>
    <mergeCell ref="O76:O78"/>
    <mergeCell ref="A77:A78"/>
    <mergeCell ref="B76:B78"/>
    <mergeCell ref="C76:C78"/>
    <mergeCell ref="D76:D78"/>
    <mergeCell ref="E76:E78"/>
    <mergeCell ref="F76:G77"/>
    <mergeCell ref="H76:I77"/>
    <mergeCell ref="J87:K88"/>
    <mergeCell ref="L87:L89"/>
    <mergeCell ref="M87:M89"/>
    <mergeCell ref="N87:N89"/>
    <mergeCell ref="O87:O89"/>
    <mergeCell ref="A88:A89"/>
    <mergeCell ref="B87:B89"/>
    <mergeCell ref="C87:C89"/>
    <mergeCell ref="D87:D89"/>
    <mergeCell ref="E87:E89"/>
    <mergeCell ref="F87:G88"/>
    <mergeCell ref="H87:I88"/>
    <mergeCell ref="J95:K96"/>
    <mergeCell ref="L95:L97"/>
    <mergeCell ref="M95:M97"/>
    <mergeCell ref="N95:N97"/>
    <mergeCell ref="O95:O97"/>
    <mergeCell ref="A96:A97"/>
    <mergeCell ref="B95:B97"/>
    <mergeCell ref="C95:C97"/>
    <mergeCell ref="D95:D97"/>
    <mergeCell ref="E95:E97"/>
    <mergeCell ref="F95:G96"/>
    <mergeCell ref="H95:I9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P89"/>
  <sheetViews>
    <sheetView workbookViewId="0">
      <selection activeCell="H9" sqref="H9:O10"/>
    </sheetView>
  </sheetViews>
  <sheetFormatPr defaultRowHeight="14.4"/>
  <cols>
    <col min="1" max="1" width="54.109375" customWidth="1"/>
    <col min="8" max="11" width="0" hidden="1" customWidth="1"/>
    <col min="13" max="13" width="19.88671875" customWidth="1"/>
    <col min="14" max="14" width="13.88671875" customWidth="1"/>
    <col min="15" max="15" width="17.44140625" customWidth="1"/>
    <col min="16" max="16" width="12.8867187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2" t="s">
        <v>161</v>
      </c>
      <c r="B14" s="119" t="s">
        <v>12</v>
      </c>
      <c r="C14" s="114" t="s">
        <v>1</v>
      </c>
      <c r="D14" s="115" t="s">
        <v>13</v>
      </c>
      <c r="E14" s="114" t="s">
        <v>11</v>
      </c>
      <c r="F14" s="112" t="s">
        <v>5</v>
      </c>
      <c r="G14" s="112"/>
      <c r="H14" s="112" t="s">
        <v>5</v>
      </c>
      <c r="I14" s="112"/>
      <c r="J14" s="112" t="s">
        <v>6</v>
      </c>
      <c r="K14" s="112"/>
      <c r="L14" s="113" t="s">
        <v>7</v>
      </c>
      <c r="M14" s="114" t="s">
        <v>8</v>
      </c>
      <c r="N14" s="115" t="s">
        <v>9</v>
      </c>
      <c r="O14" s="118" t="s">
        <v>10</v>
      </c>
      <c r="P14" s="112" t="s">
        <v>556</v>
      </c>
    </row>
    <row r="15" spans="1:16" ht="14.4" customHeight="1">
      <c r="A15" s="112" t="s">
        <v>0</v>
      </c>
      <c r="B15" s="120"/>
      <c r="C15" s="114"/>
      <c r="D15" s="116"/>
      <c r="E15" s="114"/>
      <c r="F15" s="112"/>
      <c r="G15" s="112"/>
      <c r="H15" s="112"/>
      <c r="I15" s="112"/>
      <c r="J15" s="112"/>
      <c r="K15" s="112"/>
      <c r="L15" s="113"/>
      <c r="M15" s="114"/>
      <c r="N15" s="116"/>
      <c r="O15" s="118"/>
      <c r="P15" s="112"/>
    </row>
    <row r="16" spans="1:16">
      <c r="A16" s="112"/>
      <c r="B16" s="121"/>
      <c r="C16" s="114"/>
      <c r="D16" s="117"/>
      <c r="E16" s="114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113"/>
      <c r="M16" s="114"/>
      <c r="N16" s="117"/>
      <c r="O16" s="118"/>
      <c r="P16" s="112"/>
    </row>
    <row r="17" spans="1:16">
      <c r="A17" s="44" t="s">
        <v>291</v>
      </c>
      <c r="B17" s="5" t="s">
        <v>288</v>
      </c>
      <c r="C17" s="45">
        <v>1984</v>
      </c>
      <c r="D17" s="5" t="s">
        <v>21</v>
      </c>
      <c r="E17" s="5" t="s">
        <v>610</v>
      </c>
      <c r="F17" s="5">
        <v>129</v>
      </c>
      <c r="G17" s="6">
        <f t="shared" ref="G17:G19" si="0">F17</f>
        <v>129</v>
      </c>
      <c r="H17" s="5"/>
      <c r="I17" s="6">
        <f t="shared" ref="I17:I19" si="1">H17*0.5</f>
        <v>0</v>
      </c>
      <c r="J17" s="5"/>
      <c r="K17" s="6">
        <f t="shared" ref="K17:K19" si="2">J17*1.5</f>
        <v>0</v>
      </c>
      <c r="L17" s="6">
        <f t="shared" ref="L17:L19" si="3">K17+I17+G17</f>
        <v>129</v>
      </c>
      <c r="M17" s="5">
        <v>3</v>
      </c>
      <c r="N17" s="5">
        <v>3</v>
      </c>
      <c r="O17" s="59">
        <v>16</v>
      </c>
      <c r="P17" s="81" t="s">
        <v>292</v>
      </c>
    </row>
    <row r="18" spans="1:16">
      <c r="A18" s="5" t="s">
        <v>364</v>
      </c>
      <c r="B18" s="5" t="s">
        <v>355</v>
      </c>
      <c r="C18" s="5">
        <v>1981</v>
      </c>
      <c r="D18" s="5" t="s">
        <v>21</v>
      </c>
      <c r="E18" s="5" t="s">
        <v>699</v>
      </c>
      <c r="F18" s="5">
        <v>201</v>
      </c>
      <c r="G18" s="6">
        <f t="shared" si="0"/>
        <v>201</v>
      </c>
      <c r="H18" s="5"/>
      <c r="I18" s="6">
        <f t="shared" si="1"/>
        <v>0</v>
      </c>
      <c r="J18" s="5"/>
      <c r="K18" s="6">
        <f t="shared" si="2"/>
        <v>0</v>
      </c>
      <c r="L18" s="6">
        <f t="shared" si="3"/>
        <v>201</v>
      </c>
      <c r="M18" s="5">
        <v>1</v>
      </c>
      <c r="N18" s="5">
        <v>1</v>
      </c>
      <c r="O18" s="59">
        <v>20</v>
      </c>
      <c r="P18" s="5"/>
    </row>
    <row r="19" spans="1:16">
      <c r="A19" s="5" t="s">
        <v>386</v>
      </c>
      <c r="B19" s="5" t="s">
        <v>382</v>
      </c>
      <c r="C19" s="5">
        <v>1983</v>
      </c>
      <c r="D19" s="5" t="s">
        <v>21</v>
      </c>
      <c r="E19" s="5" t="s">
        <v>600</v>
      </c>
      <c r="F19" s="5">
        <v>154</v>
      </c>
      <c r="G19" s="6">
        <f t="shared" si="0"/>
        <v>154</v>
      </c>
      <c r="H19" s="5"/>
      <c r="I19" s="6">
        <f t="shared" si="1"/>
        <v>0</v>
      </c>
      <c r="J19" s="5"/>
      <c r="K19" s="6">
        <f t="shared" si="2"/>
        <v>0</v>
      </c>
      <c r="L19" s="6">
        <f t="shared" si="3"/>
        <v>154</v>
      </c>
      <c r="M19" s="5">
        <v>2</v>
      </c>
      <c r="N19" s="5">
        <v>2</v>
      </c>
      <c r="O19" s="59">
        <v>18</v>
      </c>
      <c r="P19" s="5"/>
    </row>
    <row r="20" spans="1:16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2"/>
    </row>
    <row r="21" spans="1:16">
      <c r="A21" s="1"/>
      <c r="B21" s="30"/>
      <c r="C21" s="1"/>
      <c r="D21" s="30"/>
      <c r="E21" s="1"/>
      <c r="F21" s="1"/>
      <c r="G21" s="31"/>
      <c r="H21" s="1"/>
      <c r="I21" s="31"/>
      <c r="J21" s="1"/>
      <c r="K21" s="31"/>
      <c r="L21" s="31"/>
      <c r="M21" s="1"/>
      <c r="N21" s="30"/>
      <c r="O21" s="71"/>
      <c r="P21" s="82"/>
    </row>
    <row r="22" spans="1:16" ht="18">
      <c r="A22" s="2" t="s">
        <v>162</v>
      </c>
      <c r="B22" s="119" t="s">
        <v>12</v>
      </c>
      <c r="C22" s="114" t="s">
        <v>1</v>
      </c>
      <c r="D22" s="115" t="s">
        <v>13</v>
      </c>
      <c r="E22" s="114" t="s">
        <v>11</v>
      </c>
      <c r="F22" s="112" t="s">
        <v>5</v>
      </c>
      <c r="G22" s="112"/>
      <c r="H22" s="112" t="s">
        <v>5</v>
      </c>
      <c r="I22" s="112"/>
      <c r="J22" s="112" t="s">
        <v>6</v>
      </c>
      <c r="K22" s="112"/>
      <c r="L22" s="113" t="s">
        <v>7</v>
      </c>
      <c r="M22" s="114" t="s">
        <v>8</v>
      </c>
      <c r="N22" s="115" t="s">
        <v>9</v>
      </c>
      <c r="O22" s="118" t="s">
        <v>10</v>
      </c>
      <c r="P22" s="112" t="s">
        <v>556</v>
      </c>
    </row>
    <row r="23" spans="1:16">
      <c r="A23" s="112" t="s">
        <v>0</v>
      </c>
      <c r="B23" s="120"/>
      <c r="C23" s="114"/>
      <c r="D23" s="116"/>
      <c r="E23" s="114"/>
      <c r="F23" s="112"/>
      <c r="G23" s="112"/>
      <c r="H23" s="112"/>
      <c r="I23" s="112"/>
      <c r="J23" s="112"/>
      <c r="K23" s="112"/>
      <c r="L23" s="113"/>
      <c r="M23" s="114"/>
      <c r="N23" s="116"/>
      <c r="O23" s="118"/>
      <c r="P23" s="112"/>
    </row>
    <row r="24" spans="1:16">
      <c r="A24" s="112"/>
      <c r="B24" s="121"/>
      <c r="C24" s="114"/>
      <c r="D24" s="117"/>
      <c r="E24" s="114"/>
      <c r="F24" s="3" t="s">
        <v>3</v>
      </c>
      <c r="G24" s="4" t="s">
        <v>4</v>
      </c>
      <c r="H24" s="3" t="s">
        <v>3</v>
      </c>
      <c r="I24" s="4" t="s">
        <v>4</v>
      </c>
      <c r="J24" s="3" t="s">
        <v>3</v>
      </c>
      <c r="K24" s="4" t="s">
        <v>4</v>
      </c>
      <c r="L24" s="113"/>
      <c r="M24" s="114"/>
      <c r="N24" s="117"/>
      <c r="O24" s="118"/>
      <c r="P24" s="112"/>
    </row>
    <row r="25" spans="1:16">
      <c r="A25" s="5" t="s">
        <v>398</v>
      </c>
      <c r="B25" s="5" t="s">
        <v>397</v>
      </c>
      <c r="C25" s="5">
        <v>1975</v>
      </c>
      <c r="D25" s="5" t="s">
        <v>21</v>
      </c>
      <c r="E25" s="5" t="s">
        <v>607</v>
      </c>
      <c r="F25" s="5">
        <v>141</v>
      </c>
      <c r="G25" s="6">
        <f t="shared" ref="G25" si="4">F25</f>
        <v>141</v>
      </c>
      <c r="H25" s="5"/>
      <c r="I25" s="6">
        <f t="shared" ref="I25" si="5">H25*0.5</f>
        <v>0</v>
      </c>
      <c r="J25" s="5"/>
      <c r="K25" s="6">
        <f t="shared" ref="K25" si="6">J25*1.5</f>
        <v>0</v>
      </c>
      <c r="L25" s="6">
        <f t="shared" ref="L25" si="7">K25+I25+G25</f>
        <v>141</v>
      </c>
      <c r="M25" s="5">
        <v>1</v>
      </c>
      <c r="N25" s="5">
        <v>1</v>
      </c>
      <c r="O25" s="59">
        <v>20</v>
      </c>
      <c r="P25" s="5"/>
    </row>
    <row r="26" spans="1:16">
      <c r="A26" s="1"/>
      <c r="B26" s="30"/>
      <c r="C26" s="1"/>
      <c r="D26" s="30"/>
      <c r="E26" s="1"/>
      <c r="F26" s="1"/>
      <c r="G26" s="31"/>
      <c r="H26" s="1"/>
      <c r="I26" s="31"/>
      <c r="J26" s="1"/>
      <c r="K26" s="31"/>
      <c r="L26" s="31"/>
      <c r="M26" s="1"/>
      <c r="N26" s="30"/>
      <c r="O26" s="71"/>
      <c r="P26" s="82"/>
    </row>
    <row r="27" spans="1:16" ht="18">
      <c r="A27" s="2" t="s">
        <v>163</v>
      </c>
      <c r="B27" s="119" t="s">
        <v>12</v>
      </c>
      <c r="C27" s="114" t="s">
        <v>1</v>
      </c>
      <c r="D27" s="115" t="s">
        <v>13</v>
      </c>
      <c r="E27" s="114" t="s">
        <v>11</v>
      </c>
      <c r="F27" s="112" t="s">
        <v>5</v>
      </c>
      <c r="G27" s="112"/>
      <c r="H27" s="112" t="s">
        <v>5</v>
      </c>
      <c r="I27" s="112"/>
      <c r="J27" s="112" t="s">
        <v>6</v>
      </c>
      <c r="K27" s="112"/>
      <c r="L27" s="113" t="s">
        <v>7</v>
      </c>
      <c r="M27" s="114" t="s">
        <v>8</v>
      </c>
      <c r="N27" s="115" t="s">
        <v>9</v>
      </c>
      <c r="O27" s="118" t="s">
        <v>10</v>
      </c>
      <c r="P27" s="112" t="s">
        <v>556</v>
      </c>
    </row>
    <row r="28" spans="1:16">
      <c r="A28" s="112" t="s">
        <v>0</v>
      </c>
      <c r="B28" s="120"/>
      <c r="C28" s="114"/>
      <c r="D28" s="116"/>
      <c r="E28" s="114"/>
      <c r="F28" s="112"/>
      <c r="G28" s="112"/>
      <c r="H28" s="112"/>
      <c r="I28" s="112"/>
      <c r="J28" s="112"/>
      <c r="K28" s="112"/>
      <c r="L28" s="113"/>
      <c r="M28" s="114"/>
      <c r="N28" s="116"/>
      <c r="O28" s="118"/>
      <c r="P28" s="112"/>
    </row>
    <row r="29" spans="1:16">
      <c r="A29" s="112"/>
      <c r="B29" s="121"/>
      <c r="C29" s="114"/>
      <c r="D29" s="117"/>
      <c r="E29" s="114"/>
      <c r="F29" s="3" t="s">
        <v>3</v>
      </c>
      <c r="G29" s="4" t="s">
        <v>4</v>
      </c>
      <c r="H29" s="3" t="s">
        <v>3</v>
      </c>
      <c r="I29" s="4" t="s">
        <v>4</v>
      </c>
      <c r="J29" s="3" t="s">
        <v>3</v>
      </c>
      <c r="K29" s="4" t="s">
        <v>4</v>
      </c>
      <c r="L29" s="113"/>
      <c r="M29" s="114"/>
      <c r="N29" s="117"/>
      <c r="O29" s="118"/>
      <c r="P29" s="112"/>
    </row>
    <row r="30" spans="1:16">
      <c r="A30" s="5" t="s">
        <v>329</v>
      </c>
      <c r="B30" s="5" t="s">
        <v>319</v>
      </c>
      <c r="C30" s="5">
        <v>1972</v>
      </c>
      <c r="D30" s="5" t="s">
        <v>21</v>
      </c>
      <c r="E30" s="5" t="s">
        <v>711</v>
      </c>
      <c r="F30" s="5">
        <v>221</v>
      </c>
      <c r="G30" s="6">
        <f t="shared" ref="G30" si="8">F30</f>
        <v>221</v>
      </c>
      <c r="H30" s="5"/>
      <c r="I30" s="6">
        <f t="shared" ref="I30" si="9">H30*0.5</f>
        <v>0</v>
      </c>
      <c r="J30" s="5"/>
      <c r="K30" s="6">
        <f t="shared" ref="K30" si="10">J30*1.5</f>
        <v>0</v>
      </c>
      <c r="L30" s="6">
        <f t="shared" ref="L30" si="11">K30+I30+G30</f>
        <v>221</v>
      </c>
      <c r="M30" s="5">
        <v>1</v>
      </c>
      <c r="N30" s="5">
        <v>1</v>
      </c>
      <c r="O30" s="59">
        <v>20</v>
      </c>
      <c r="P30" s="5"/>
    </row>
    <row r="31" spans="1:1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82"/>
    </row>
    <row r="32" spans="1:16" ht="18">
      <c r="A32" s="13" t="s">
        <v>164</v>
      </c>
      <c r="B32" s="132" t="s">
        <v>12</v>
      </c>
      <c r="C32" s="135" t="s">
        <v>1</v>
      </c>
      <c r="D32" s="136" t="s">
        <v>13</v>
      </c>
      <c r="E32" s="135" t="s">
        <v>11</v>
      </c>
      <c r="F32" s="131" t="s">
        <v>5</v>
      </c>
      <c r="G32" s="131"/>
      <c r="H32" s="131" t="s">
        <v>5</v>
      </c>
      <c r="I32" s="131"/>
      <c r="J32" s="131" t="s">
        <v>6</v>
      </c>
      <c r="K32" s="131"/>
      <c r="L32" s="139" t="s">
        <v>7</v>
      </c>
      <c r="M32" s="135" t="s">
        <v>8</v>
      </c>
      <c r="N32" s="136" t="s">
        <v>9</v>
      </c>
      <c r="O32" s="142" t="s">
        <v>10</v>
      </c>
      <c r="P32" s="131" t="s">
        <v>556</v>
      </c>
    </row>
    <row r="33" spans="1:16">
      <c r="A33" s="131" t="s">
        <v>0</v>
      </c>
      <c r="B33" s="133"/>
      <c r="C33" s="135"/>
      <c r="D33" s="137"/>
      <c r="E33" s="135"/>
      <c r="F33" s="131"/>
      <c r="G33" s="131"/>
      <c r="H33" s="131"/>
      <c r="I33" s="131"/>
      <c r="J33" s="131"/>
      <c r="K33" s="131"/>
      <c r="L33" s="139"/>
      <c r="M33" s="135"/>
      <c r="N33" s="137"/>
      <c r="O33" s="142"/>
      <c r="P33" s="131"/>
    </row>
    <row r="34" spans="1:16">
      <c r="A34" s="131"/>
      <c r="B34" s="134"/>
      <c r="C34" s="135"/>
      <c r="D34" s="138"/>
      <c r="E34" s="135"/>
      <c r="F34" s="32" t="s">
        <v>3</v>
      </c>
      <c r="G34" s="33" t="s">
        <v>4</v>
      </c>
      <c r="H34" s="32" t="s">
        <v>3</v>
      </c>
      <c r="I34" s="33" t="s">
        <v>4</v>
      </c>
      <c r="J34" s="32" t="s">
        <v>3</v>
      </c>
      <c r="K34" s="33" t="s">
        <v>4</v>
      </c>
      <c r="L34" s="139"/>
      <c r="M34" s="135"/>
      <c r="N34" s="138"/>
      <c r="O34" s="142"/>
      <c r="P34" s="131"/>
    </row>
    <row r="35" spans="1:16" ht="27.6">
      <c r="A35" s="49" t="s">
        <v>302</v>
      </c>
      <c r="B35" s="34" t="s">
        <v>288</v>
      </c>
      <c r="C35" s="50">
        <v>1963</v>
      </c>
      <c r="D35" s="34" t="s">
        <v>57</v>
      </c>
      <c r="E35" s="34" t="s">
        <v>704</v>
      </c>
      <c r="F35" s="34">
        <v>227</v>
      </c>
      <c r="G35" s="35">
        <f t="shared" ref="G35:G36" si="12">F35</f>
        <v>227</v>
      </c>
      <c r="H35" s="34"/>
      <c r="I35" s="35">
        <f t="shared" ref="I35:I36" si="13">H35*0.5</f>
        <v>0</v>
      </c>
      <c r="J35" s="34"/>
      <c r="K35" s="35">
        <f t="shared" ref="K35:K36" si="14">J35*1.5</f>
        <v>0</v>
      </c>
      <c r="L35" s="35">
        <f t="shared" ref="L35:L36" si="15">K35+I35+G35</f>
        <v>227</v>
      </c>
      <c r="M35" s="34">
        <v>2</v>
      </c>
      <c r="N35" s="34">
        <v>2</v>
      </c>
      <c r="O35" s="72">
        <v>18</v>
      </c>
      <c r="P35" s="83" t="s">
        <v>302</v>
      </c>
    </row>
    <row r="36" spans="1:16">
      <c r="A36" s="34" t="s">
        <v>327</v>
      </c>
      <c r="B36" s="34" t="s">
        <v>319</v>
      </c>
      <c r="C36" s="34">
        <v>1963</v>
      </c>
      <c r="D36" s="34" t="s">
        <v>57</v>
      </c>
      <c r="E36" s="34" t="s">
        <v>581</v>
      </c>
      <c r="F36" s="34">
        <v>227</v>
      </c>
      <c r="G36" s="35">
        <f t="shared" si="12"/>
        <v>227</v>
      </c>
      <c r="H36" s="34"/>
      <c r="I36" s="35">
        <f t="shared" si="13"/>
        <v>0</v>
      </c>
      <c r="J36" s="34"/>
      <c r="K36" s="35">
        <f t="shared" si="14"/>
        <v>0</v>
      </c>
      <c r="L36" s="35">
        <f t="shared" si="15"/>
        <v>227</v>
      </c>
      <c r="M36" s="34">
        <v>1</v>
      </c>
      <c r="N36" s="34">
        <v>1</v>
      </c>
      <c r="O36" s="72">
        <v>20</v>
      </c>
      <c r="P36" s="34"/>
    </row>
    <row r="37" spans="1:16">
      <c r="A37" s="1"/>
      <c r="B37" s="30"/>
      <c r="C37" s="1"/>
      <c r="D37" s="30"/>
      <c r="E37" s="1"/>
      <c r="F37" s="1"/>
      <c r="G37" s="31"/>
      <c r="H37" s="1"/>
      <c r="I37" s="31"/>
      <c r="J37" s="1"/>
      <c r="K37" s="31"/>
      <c r="L37" s="31"/>
      <c r="M37" s="1"/>
      <c r="N37" s="30"/>
      <c r="O37" s="71"/>
      <c r="P37" s="82"/>
    </row>
    <row r="38" spans="1:16" ht="18">
      <c r="A38" s="13" t="s">
        <v>165</v>
      </c>
      <c r="B38" s="132" t="s">
        <v>12</v>
      </c>
      <c r="C38" s="135" t="s">
        <v>1</v>
      </c>
      <c r="D38" s="136" t="s">
        <v>13</v>
      </c>
      <c r="E38" s="135" t="s">
        <v>11</v>
      </c>
      <c r="F38" s="131" t="s">
        <v>5</v>
      </c>
      <c r="G38" s="131"/>
      <c r="H38" s="131" t="s">
        <v>5</v>
      </c>
      <c r="I38" s="131"/>
      <c r="J38" s="131" t="s">
        <v>6</v>
      </c>
      <c r="K38" s="131"/>
      <c r="L38" s="139" t="s">
        <v>7</v>
      </c>
      <c r="M38" s="135" t="s">
        <v>8</v>
      </c>
      <c r="N38" s="136" t="s">
        <v>9</v>
      </c>
      <c r="O38" s="142" t="s">
        <v>10</v>
      </c>
      <c r="P38" s="131" t="s">
        <v>556</v>
      </c>
    </row>
    <row r="39" spans="1:16">
      <c r="A39" s="131" t="s">
        <v>0</v>
      </c>
      <c r="B39" s="133"/>
      <c r="C39" s="135"/>
      <c r="D39" s="137"/>
      <c r="E39" s="135"/>
      <c r="F39" s="131"/>
      <c r="G39" s="131"/>
      <c r="H39" s="131"/>
      <c r="I39" s="131"/>
      <c r="J39" s="131"/>
      <c r="K39" s="131"/>
      <c r="L39" s="139"/>
      <c r="M39" s="135"/>
      <c r="N39" s="137"/>
      <c r="O39" s="142"/>
      <c r="P39" s="131"/>
    </row>
    <row r="40" spans="1:16">
      <c r="A40" s="131"/>
      <c r="B40" s="134"/>
      <c r="C40" s="135"/>
      <c r="D40" s="138"/>
      <c r="E40" s="135"/>
      <c r="F40" s="32" t="s">
        <v>3</v>
      </c>
      <c r="G40" s="33" t="s">
        <v>4</v>
      </c>
      <c r="H40" s="32" t="s">
        <v>3</v>
      </c>
      <c r="I40" s="33" t="s">
        <v>4</v>
      </c>
      <c r="J40" s="32" t="s">
        <v>3</v>
      </c>
      <c r="K40" s="33" t="s">
        <v>4</v>
      </c>
      <c r="L40" s="139"/>
      <c r="M40" s="135"/>
      <c r="N40" s="138"/>
      <c r="O40" s="142"/>
      <c r="P40" s="131"/>
    </row>
    <row r="41" spans="1:16">
      <c r="A41" s="34" t="s">
        <v>352</v>
      </c>
      <c r="B41" s="34" t="s">
        <v>349</v>
      </c>
      <c r="C41" s="34">
        <v>1963</v>
      </c>
      <c r="D41" s="34" t="s">
        <v>57</v>
      </c>
      <c r="E41" s="34" t="s">
        <v>584</v>
      </c>
      <c r="F41" s="34">
        <v>205</v>
      </c>
      <c r="G41" s="35">
        <f t="shared" ref="G41" si="16">F41</f>
        <v>205</v>
      </c>
      <c r="H41" s="34"/>
      <c r="I41" s="35">
        <f t="shared" ref="I41" si="17">H41*0.5</f>
        <v>0</v>
      </c>
      <c r="J41" s="34"/>
      <c r="K41" s="35">
        <f t="shared" ref="K41" si="18">J41*1.5</f>
        <v>0</v>
      </c>
      <c r="L41" s="35">
        <f t="shared" ref="L41" si="19">K41+I41+G41</f>
        <v>205</v>
      </c>
      <c r="M41" s="34">
        <v>1</v>
      </c>
      <c r="N41" s="34">
        <v>1</v>
      </c>
      <c r="O41" s="72">
        <v>20</v>
      </c>
      <c r="P41" s="34" t="s">
        <v>350</v>
      </c>
    </row>
    <row r="42" spans="1:16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82"/>
    </row>
    <row r="43" spans="1:16" ht="18">
      <c r="A43" s="8" t="s">
        <v>166</v>
      </c>
      <c r="B43" s="128" t="s">
        <v>12</v>
      </c>
      <c r="C43" s="123" t="s">
        <v>1</v>
      </c>
      <c r="D43" s="124" t="s">
        <v>13</v>
      </c>
      <c r="E43" s="123" t="s">
        <v>11</v>
      </c>
      <c r="F43" s="111" t="s">
        <v>5</v>
      </c>
      <c r="G43" s="111"/>
      <c r="H43" s="111" t="s">
        <v>5</v>
      </c>
      <c r="I43" s="111"/>
      <c r="J43" s="111" t="s">
        <v>6</v>
      </c>
      <c r="K43" s="111"/>
      <c r="L43" s="122" t="s">
        <v>7</v>
      </c>
      <c r="M43" s="123" t="s">
        <v>8</v>
      </c>
      <c r="N43" s="124" t="s">
        <v>9</v>
      </c>
      <c r="O43" s="127" t="s">
        <v>10</v>
      </c>
      <c r="P43" s="111" t="s">
        <v>556</v>
      </c>
    </row>
    <row r="44" spans="1:16">
      <c r="A44" s="111" t="s">
        <v>0</v>
      </c>
      <c r="B44" s="129"/>
      <c r="C44" s="123"/>
      <c r="D44" s="125"/>
      <c r="E44" s="123"/>
      <c r="F44" s="111"/>
      <c r="G44" s="111"/>
      <c r="H44" s="111"/>
      <c r="I44" s="111"/>
      <c r="J44" s="111"/>
      <c r="K44" s="111"/>
      <c r="L44" s="122"/>
      <c r="M44" s="123"/>
      <c r="N44" s="125"/>
      <c r="O44" s="127"/>
      <c r="P44" s="111"/>
    </row>
    <row r="45" spans="1:16">
      <c r="A45" s="111"/>
      <c r="B45" s="130"/>
      <c r="C45" s="123"/>
      <c r="D45" s="126"/>
      <c r="E45" s="123"/>
      <c r="F45" s="9" t="s">
        <v>3</v>
      </c>
      <c r="G45" s="10" t="s">
        <v>4</v>
      </c>
      <c r="H45" s="9" t="s">
        <v>3</v>
      </c>
      <c r="I45" s="10" t="s">
        <v>4</v>
      </c>
      <c r="J45" s="9" t="s">
        <v>3</v>
      </c>
      <c r="K45" s="10" t="s">
        <v>4</v>
      </c>
      <c r="L45" s="122"/>
      <c r="M45" s="123"/>
      <c r="N45" s="126"/>
      <c r="O45" s="127"/>
      <c r="P45" s="111"/>
    </row>
    <row r="46" spans="1:16">
      <c r="A46" s="11" t="s">
        <v>360</v>
      </c>
      <c r="B46" s="11" t="s">
        <v>355</v>
      </c>
      <c r="C46" s="11">
        <v>1957</v>
      </c>
      <c r="D46" s="11" t="s">
        <v>57</v>
      </c>
      <c r="E46" s="11" t="s">
        <v>703</v>
      </c>
      <c r="F46" s="11">
        <v>208</v>
      </c>
      <c r="G46" s="12">
        <f t="shared" ref="G46" si="20">F46</f>
        <v>208</v>
      </c>
      <c r="H46" s="11"/>
      <c r="I46" s="12">
        <f t="shared" ref="I46" si="21">H46*0.5</f>
        <v>0</v>
      </c>
      <c r="J46" s="11"/>
      <c r="K46" s="12">
        <f t="shared" ref="K46" si="22">J46*1.5</f>
        <v>0</v>
      </c>
      <c r="L46" s="12">
        <f t="shared" ref="L46" si="23">K46+I46+G46</f>
        <v>208</v>
      </c>
      <c r="M46" s="11">
        <v>1</v>
      </c>
      <c r="N46" s="11">
        <v>1</v>
      </c>
      <c r="O46" s="58">
        <v>20</v>
      </c>
      <c r="P46" s="11"/>
    </row>
    <row r="47" spans="1:16">
      <c r="A47" s="1"/>
      <c r="B47" s="30"/>
      <c r="C47" s="1"/>
      <c r="D47" s="30"/>
      <c r="E47" s="1"/>
      <c r="F47" s="1"/>
      <c r="G47" s="31"/>
      <c r="H47" s="1"/>
      <c r="I47" s="31"/>
      <c r="J47" s="1"/>
      <c r="K47" s="31"/>
      <c r="L47" s="31"/>
      <c r="M47" s="1"/>
      <c r="N47" s="30"/>
      <c r="O47" s="71"/>
      <c r="P47" s="82"/>
    </row>
    <row r="48" spans="1:16" ht="18">
      <c r="A48" s="13" t="s">
        <v>167</v>
      </c>
      <c r="B48" s="132" t="s">
        <v>12</v>
      </c>
      <c r="C48" s="135" t="s">
        <v>1</v>
      </c>
      <c r="D48" s="136" t="s">
        <v>13</v>
      </c>
      <c r="E48" s="135" t="s">
        <v>11</v>
      </c>
      <c r="F48" s="131" t="s">
        <v>5</v>
      </c>
      <c r="G48" s="131"/>
      <c r="H48" s="131" t="s">
        <v>5</v>
      </c>
      <c r="I48" s="131"/>
      <c r="J48" s="131" t="s">
        <v>6</v>
      </c>
      <c r="K48" s="131"/>
      <c r="L48" s="139" t="s">
        <v>7</v>
      </c>
      <c r="M48" s="135" t="s">
        <v>8</v>
      </c>
      <c r="N48" s="136" t="s">
        <v>9</v>
      </c>
      <c r="O48" s="142" t="s">
        <v>10</v>
      </c>
      <c r="P48" s="131" t="s">
        <v>556</v>
      </c>
    </row>
    <row r="49" spans="1:16">
      <c r="A49" s="131" t="s">
        <v>0</v>
      </c>
      <c r="B49" s="133"/>
      <c r="C49" s="135"/>
      <c r="D49" s="137"/>
      <c r="E49" s="135"/>
      <c r="F49" s="131"/>
      <c r="G49" s="131"/>
      <c r="H49" s="131"/>
      <c r="I49" s="131"/>
      <c r="J49" s="131"/>
      <c r="K49" s="131"/>
      <c r="L49" s="139"/>
      <c r="M49" s="135"/>
      <c r="N49" s="137"/>
      <c r="O49" s="142"/>
      <c r="P49" s="131"/>
    </row>
    <row r="50" spans="1:16">
      <c r="A50" s="131"/>
      <c r="B50" s="134"/>
      <c r="C50" s="135"/>
      <c r="D50" s="138"/>
      <c r="E50" s="135"/>
      <c r="F50" s="32" t="s">
        <v>3</v>
      </c>
      <c r="G50" s="33" t="s">
        <v>4</v>
      </c>
      <c r="H50" s="32" t="s">
        <v>3</v>
      </c>
      <c r="I50" s="33" t="s">
        <v>4</v>
      </c>
      <c r="J50" s="32" t="s">
        <v>3</v>
      </c>
      <c r="K50" s="33" t="s">
        <v>4</v>
      </c>
      <c r="L50" s="139"/>
      <c r="M50" s="135"/>
      <c r="N50" s="138"/>
      <c r="O50" s="142"/>
      <c r="P50" s="131"/>
    </row>
    <row r="51" spans="1:16" ht="27.6">
      <c r="A51" s="49" t="s">
        <v>301</v>
      </c>
      <c r="B51" s="34" t="s">
        <v>288</v>
      </c>
      <c r="C51" s="50">
        <v>1955</v>
      </c>
      <c r="D51" s="34" t="s">
        <v>58</v>
      </c>
      <c r="E51" s="34" t="s">
        <v>710</v>
      </c>
      <c r="F51" s="34">
        <v>193</v>
      </c>
      <c r="G51" s="35">
        <f t="shared" ref="G51" si="24">F51</f>
        <v>193</v>
      </c>
      <c r="H51" s="34"/>
      <c r="I51" s="35">
        <f t="shared" ref="I51" si="25">H51*0.5</f>
        <v>0</v>
      </c>
      <c r="J51" s="34"/>
      <c r="K51" s="35">
        <f t="shared" ref="K51" si="26">J51*1.5</f>
        <v>0</v>
      </c>
      <c r="L51" s="35">
        <f t="shared" ref="L51" si="27">K51+I51+G51</f>
        <v>193</v>
      </c>
      <c r="M51" s="34">
        <v>1</v>
      </c>
      <c r="N51" s="34">
        <v>1</v>
      </c>
      <c r="O51" s="72">
        <v>20</v>
      </c>
      <c r="P51" s="83" t="s">
        <v>301</v>
      </c>
    </row>
    <row r="52" spans="1:16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82"/>
    </row>
    <row r="53" spans="1:16" ht="18">
      <c r="A53" s="8" t="s">
        <v>168</v>
      </c>
      <c r="B53" s="128" t="s">
        <v>12</v>
      </c>
      <c r="C53" s="123" t="s">
        <v>1</v>
      </c>
      <c r="D53" s="124" t="s">
        <v>13</v>
      </c>
      <c r="E53" s="123" t="s">
        <v>11</v>
      </c>
      <c r="F53" s="111" t="s">
        <v>5</v>
      </c>
      <c r="G53" s="111"/>
      <c r="H53" s="111" t="s">
        <v>5</v>
      </c>
      <c r="I53" s="111"/>
      <c r="J53" s="111" t="s">
        <v>6</v>
      </c>
      <c r="K53" s="111"/>
      <c r="L53" s="122" t="s">
        <v>7</v>
      </c>
      <c r="M53" s="123" t="s">
        <v>8</v>
      </c>
      <c r="N53" s="124" t="s">
        <v>9</v>
      </c>
      <c r="O53" s="127" t="s">
        <v>10</v>
      </c>
      <c r="P53" s="111" t="s">
        <v>556</v>
      </c>
    </row>
    <row r="54" spans="1:16">
      <c r="A54" s="111" t="s">
        <v>0</v>
      </c>
      <c r="B54" s="129"/>
      <c r="C54" s="123"/>
      <c r="D54" s="125"/>
      <c r="E54" s="123"/>
      <c r="F54" s="111"/>
      <c r="G54" s="111"/>
      <c r="H54" s="111"/>
      <c r="I54" s="111"/>
      <c r="J54" s="111"/>
      <c r="K54" s="111"/>
      <c r="L54" s="122"/>
      <c r="M54" s="123"/>
      <c r="N54" s="125"/>
      <c r="O54" s="127"/>
      <c r="P54" s="111"/>
    </row>
    <row r="55" spans="1:16">
      <c r="A55" s="111"/>
      <c r="B55" s="130"/>
      <c r="C55" s="123"/>
      <c r="D55" s="126"/>
      <c r="E55" s="123"/>
      <c r="F55" s="9" t="s">
        <v>3</v>
      </c>
      <c r="G55" s="10" t="s">
        <v>4</v>
      </c>
      <c r="H55" s="9" t="s">
        <v>3</v>
      </c>
      <c r="I55" s="10" t="s">
        <v>4</v>
      </c>
      <c r="J55" s="9" t="s">
        <v>3</v>
      </c>
      <c r="K55" s="10" t="s">
        <v>4</v>
      </c>
      <c r="L55" s="122"/>
      <c r="M55" s="123"/>
      <c r="N55" s="126"/>
      <c r="O55" s="127"/>
      <c r="P55" s="111"/>
    </row>
    <row r="56" spans="1:16">
      <c r="A56" s="46" t="s">
        <v>365</v>
      </c>
      <c r="B56" s="11" t="s">
        <v>355</v>
      </c>
      <c r="C56" s="47">
        <v>1948</v>
      </c>
      <c r="D56" s="11" t="s">
        <v>58</v>
      </c>
      <c r="E56" s="11" t="s">
        <v>704</v>
      </c>
      <c r="F56" s="11">
        <v>214</v>
      </c>
      <c r="G56" s="12">
        <f t="shared" ref="G56" si="28">F56</f>
        <v>214</v>
      </c>
      <c r="H56" s="11"/>
      <c r="I56" s="12">
        <f t="shared" ref="I56" si="29">H56*0.5</f>
        <v>0</v>
      </c>
      <c r="J56" s="11"/>
      <c r="K56" s="12">
        <f t="shared" ref="K56" si="30">J56*1.5</f>
        <v>0</v>
      </c>
      <c r="L56" s="12">
        <f t="shared" ref="L56" si="31">K56+I56+G56</f>
        <v>214</v>
      </c>
      <c r="M56" s="11">
        <v>1</v>
      </c>
      <c r="N56" s="11">
        <v>1</v>
      </c>
      <c r="O56" s="58">
        <v>20</v>
      </c>
      <c r="P56" s="11"/>
    </row>
    <row r="57" spans="1:16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82"/>
    </row>
    <row r="58" spans="1:16" ht="18">
      <c r="A58" s="8" t="s">
        <v>169</v>
      </c>
      <c r="B58" s="128" t="s">
        <v>12</v>
      </c>
      <c r="C58" s="123" t="s">
        <v>1</v>
      </c>
      <c r="D58" s="124" t="s">
        <v>13</v>
      </c>
      <c r="E58" s="123" t="s">
        <v>11</v>
      </c>
      <c r="F58" s="111" t="s">
        <v>5</v>
      </c>
      <c r="G58" s="111"/>
      <c r="H58" s="111" t="s">
        <v>5</v>
      </c>
      <c r="I58" s="111"/>
      <c r="J58" s="111" t="s">
        <v>6</v>
      </c>
      <c r="K58" s="111"/>
      <c r="L58" s="122" t="s">
        <v>7</v>
      </c>
      <c r="M58" s="123" t="s">
        <v>8</v>
      </c>
      <c r="N58" s="124" t="s">
        <v>9</v>
      </c>
      <c r="O58" s="127" t="s">
        <v>10</v>
      </c>
      <c r="P58" s="111" t="s">
        <v>556</v>
      </c>
    </row>
    <row r="59" spans="1:16">
      <c r="A59" s="111" t="s">
        <v>0</v>
      </c>
      <c r="B59" s="129"/>
      <c r="C59" s="123"/>
      <c r="D59" s="125"/>
      <c r="E59" s="123"/>
      <c r="F59" s="111"/>
      <c r="G59" s="111"/>
      <c r="H59" s="111"/>
      <c r="I59" s="111"/>
      <c r="J59" s="111"/>
      <c r="K59" s="111"/>
      <c r="L59" s="122"/>
      <c r="M59" s="123"/>
      <c r="N59" s="125"/>
      <c r="O59" s="127"/>
      <c r="P59" s="111"/>
    </row>
    <row r="60" spans="1:16">
      <c r="A60" s="111"/>
      <c r="B60" s="130"/>
      <c r="C60" s="123"/>
      <c r="D60" s="126"/>
      <c r="E60" s="123"/>
      <c r="F60" s="9" t="s">
        <v>3</v>
      </c>
      <c r="G60" s="10" t="s">
        <v>4</v>
      </c>
      <c r="H60" s="9" t="s">
        <v>3</v>
      </c>
      <c r="I60" s="10" t="s">
        <v>4</v>
      </c>
      <c r="J60" s="9" t="s">
        <v>3</v>
      </c>
      <c r="K60" s="10" t="s">
        <v>4</v>
      </c>
      <c r="L60" s="122"/>
      <c r="M60" s="123"/>
      <c r="N60" s="126"/>
      <c r="O60" s="127"/>
      <c r="P60" s="111"/>
    </row>
    <row r="61" spans="1:16">
      <c r="A61" s="11" t="s">
        <v>404</v>
      </c>
      <c r="B61" s="11" t="s">
        <v>405</v>
      </c>
      <c r="C61" s="11">
        <v>1982</v>
      </c>
      <c r="D61" s="11" t="s">
        <v>57</v>
      </c>
      <c r="E61" s="11" t="s">
        <v>592</v>
      </c>
      <c r="F61" s="11">
        <v>195</v>
      </c>
      <c r="G61" s="12">
        <f t="shared" ref="G61" si="32">F61</f>
        <v>195</v>
      </c>
      <c r="H61" s="11"/>
      <c r="I61" s="12">
        <f t="shared" ref="I61" si="33">H61*0.5</f>
        <v>0</v>
      </c>
      <c r="J61" s="11"/>
      <c r="K61" s="12">
        <f t="shared" ref="K61" si="34">J61*1.5</f>
        <v>0</v>
      </c>
      <c r="L61" s="12">
        <f t="shared" ref="L61" si="35">K61+I61+G61</f>
        <v>195</v>
      </c>
      <c r="M61" s="11">
        <v>1</v>
      </c>
      <c r="N61" s="11">
        <v>1</v>
      </c>
      <c r="O61" s="58">
        <v>20</v>
      </c>
      <c r="P61" s="11" t="s">
        <v>406</v>
      </c>
    </row>
    <row r="62" spans="1:16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82"/>
    </row>
    <row r="63" spans="1:16" ht="18">
      <c r="A63" s="13" t="s">
        <v>170</v>
      </c>
      <c r="B63" s="132" t="s">
        <v>12</v>
      </c>
      <c r="C63" s="135" t="s">
        <v>1</v>
      </c>
      <c r="D63" s="136" t="s">
        <v>13</v>
      </c>
      <c r="E63" s="135" t="s">
        <v>11</v>
      </c>
      <c r="F63" s="131" t="s">
        <v>5</v>
      </c>
      <c r="G63" s="131"/>
      <c r="H63" s="131" t="s">
        <v>5</v>
      </c>
      <c r="I63" s="131"/>
      <c r="J63" s="131" t="s">
        <v>6</v>
      </c>
      <c r="K63" s="131"/>
      <c r="L63" s="139" t="s">
        <v>7</v>
      </c>
      <c r="M63" s="135" t="s">
        <v>8</v>
      </c>
      <c r="N63" s="136" t="s">
        <v>9</v>
      </c>
      <c r="O63" s="142" t="s">
        <v>10</v>
      </c>
      <c r="P63" s="131" t="s">
        <v>556</v>
      </c>
    </row>
    <row r="64" spans="1:16">
      <c r="A64" s="131" t="s">
        <v>0</v>
      </c>
      <c r="B64" s="133"/>
      <c r="C64" s="135"/>
      <c r="D64" s="137"/>
      <c r="E64" s="135"/>
      <c r="F64" s="131"/>
      <c r="G64" s="131"/>
      <c r="H64" s="131"/>
      <c r="I64" s="131"/>
      <c r="J64" s="131"/>
      <c r="K64" s="131"/>
      <c r="L64" s="139"/>
      <c r="M64" s="135"/>
      <c r="N64" s="137"/>
      <c r="O64" s="142"/>
      <c r="P64" s="131"/>
    </row>
    <row r="65" spans="1:16">
      <c r="A65" s="131"/>
      <c r="B65" s="134"/>
      <c r="C65" s="135"/>
      <c r="D65" s="138"/>
      <c r="E65" s="135"/>
      <c r="F65" s="32" t="s">
        <v>3</v>
      </c>
      <c r="G65" s="33" t="s">
        <v>4</v>
      </c>
      <c r="H65" s="32" t="s">
        <v>3</v>
      </c>
      <c r="I65" s="33" t="s">
        <v>4</v>
      </c>
      <c r="J65" s="32" t="s">
        <v>3</v>
      </c>
      <c r="K65" s="33" t="s">
        <v>4</v>
      </c>
      <c r="L65" s="139"/>
      <c r="M65" s="135"/>
      <c r="N65" s="138"/>
      <c r="O65" s="142"/>
      <c r="P65" s="131"/>
    </row>
    <row r="66" spans="1:16">
      <c r="A66" s="34" t="s">
        <v>373</v>
      </c>
      <c r="B66" s="34" t="s">
        <v>370</v>
      </c>
      <c r="C66" s="34">
        <v>1977</v>
      </c>
      <c r="D66" s="34" t="s">
        <v>57</v>
      </c>
      <c r="E66" s="34" t="s">
        <v>593</v>
      </c>
      <c r="F66" s="34">
        <v>147</v>
      </c>
      <c r="G66" s="35">
        <f t="shared" ref="G66" si="36">F66</f>
        <v>147</v>
      </c>
      <c r="H66" s="34"/>
      <c r="I66" s="35">
        <f t="shared" ref="I66" si="37">H66*0.5</f>
        <v>0</v>
      </c>
      <c r="J66" s="34"/>
      <c r="K66" s="35">
        <f t="shared" ref="K66" si="38">J66*1.5</f>
        <v>0</v>
      </c>
      <c r="L66" s="35">
        <f t="shared" ref="L66" si="39">K66+I66+G66</f>
        <v>147</v>
      </c>
      <c r="M66" s="34">
        <v>1</v>
      </c>
      <c r="N66" s="34">
        <v>1</v>
      </c>
      <c r="O66" s="72">
        <v>20</v>
      </c>
      <c r="P66" s="34" t="s">
        <v>374</v>
      </c>
    </row>
    <row r="67" spans="1:16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82"/>
    </row>
    <row r="68" spans="1:16" ht="18">
      <c r="A68" s="13" t="s">
        <v>171</v>
      </c>
      <c r="B68" s="132" t="s">
        <v>12</v>
      </c>
      <c r="C68" s="135" t="s">
        <v>1</v>
      </c>
      <c r="D68" s="136" t="s">
        <v>13</v>
      </c>
      <c r="E68" s="135" t="s">
        <v>11</v>
      </c>
      <c r="F68" s="131" t="s">
        <v>5</v>
      </c>
      <c r="G68" s="131"/>
      <c r="H68" s="131" t="s">
        <v>5</v>
      </c>
      <c r="I68" s="131"/>
      <c r="J68" s="131" t="s">
        <v>6</v>
      </c>
      <c r="K68" s="131"/>
      <c r="L68" s="139" t="s">
        <v>7</v>
      </c>
      <c r="M68" s="135" t="s">
        <v>8</v>
      </c>
      <c r="N68" s="136" t="s">
        <v>9</v>
      </c>
      <c r="O68" s="142" t="s">
        <v>10</v>
      </c>
      <c r="P68" s="131" t="s">
        <v>556</v>
      </c>
    </row>
    <row r="69" spans="1:16">
      <c r="A69" s="131" t="s">
        <v>0</v>
      </c>
      <c r="B69" s="133"/>
      <c r="C69" s="135"/>
      <c r="D69" s="137"/>
      <c r="E69" s="135"/>
      <c r="F69" s="131"/>
      <c r="G69" s="131"/>
      <c r="H69" s="131"/>
      <c r="I69" s="131"/>
      <c r="J69" s="131"/>
      <c r="K69" s="131"/>
      <c r="L69" s="139"/>
      <c r="M69" s="135"/>
      <c r="N69" s="137"/>
      <c r="O69" s="142"/>
      <c r="P69" s="131"/>
    </row>
    <row r="70" spans="1:16">
      <c r="A70" s="131"/>
      <c r="B70" s="134"/>
      <c r="C70" s="135"/>
      <c r="D70" s="138"/>
      <c r="E70" s="135"/>
      <c r="F70" s="32" t="s">
        <v>3</v>
      </c>
      <c r="G70" s="33" t="s">
        <v>4</v>
      </c>
      <c r="H70" s="32" t="s">
        <v>3</v>
      </c>
      <c r="I70" s="33" t="s">
        <v>4</v>
      </c>
      <c r="J70" s="32" t="s">
        <v>3</v>
      </c>
      <c r="K70" s="33" t="s">
        <v>4</v>
      </c>
      <c r="L70" s="139"/>
      <c r="M70" s="135"/>
      <c r="N70" s="138"/>
      <c r="O70" s="142"/>
      <c r="P70" s="131"/>
    </row>
    <row r="71" spans="1:16" ht="28.8">
      <c r="A71" s="34" t="s">
        <v>557</v>
      </c>
      <c r="B71" s="34" t="s">
        <v>424</v>
      </c>
      <c r="C71" s="34">
        <v>1969</v>
      </c>
      <c r="D71" s="34" t="s">
        <v>58</v>
      </c>
      <c r="E71" s="34" t="s">
        <v>634</v>
      </c>
      <c r="F71" s="34">
        <v>224</v>
      </c>
      <c r="G71" s="35">
        <f t="shared" ref="G71" si="40">F71</f>
        <v>224</v>
      </c>
      <c r="H71" s="34"/>
      <c r="I71" s="35">
        <f t="shared" ref="I71" si="41">H71*0.5</f>
        <v>0</v>
      </c>
      <c r="J71" s="34"/>
      <c r="K71" s="35">
        <f t="shared" ref="K71" si="42">J71*1.5</f>
        <v>0</v>
      </c>
      <c r="L71" s="35">
        <f t="shared" ref="L71" si="43">K71+I71+G71</f>
        <v>224</v>
      </c>
      <c r="M71" s="34">
        <v>1</v>
      </c>
      <c r="N71" s="34">
        <v>1</v>
      </c>
      <c r="O71" s="72">
        <v>20</v>
      </c>
      <c r="P71" s="79" t="s">
        <v>558</v>
      </c>
    </row>
    <row r="72" spans="1:16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82"/>
    </row>
    <row r="73" spans="1:16" ht="18">
      <c r="A73" s="13" t="s">
        <v>172</v>
      </c>
      <c r="B73" s="132" t="s">
        <v>12</v>
      </c>
      <c r="C73" s="135" t="s">
        <v>1</v>
      </c>
      <c r="D73" s="136" t="s">
        <v>13</v>
      </c>
      <c r="E73" s="135" t="s">
        <v>11</v>
      </c>
      <c r="F73" s="131" t="s">
        <v>5</v>
      </c>
      <c r="G73" s="131"/>
      <c r="H73" s="131" t="s">
        <v>5</v>
      </c>
      <c r="I73" s="131"/>
      <c r="J73" s="131" t="s">
        <v>6</v>
      </c>
      <c r="K73" s="131"/>
      <c r="L73" s="139" t="s">
        <v>7</v>
      </c>
      <c r="M73" s="135" t="s">
        <v>8</v>
      </c>
      <c r="N73" s="136" t="s">
        <v>9</v>
      </c>
      <c r="O73" s="142" t="s">
        <v>10</v>
      </c>
      <c r="P73" s="131" t="s">
        <v>556</v>
      </c>
    </row>
    <row r="74" spans="1:16">
      <c r="A74" s="131" t="s">
        <v>0</v>
      </c>
      <c r="B74" s="133"/>
      <c r="C74" s="135"/>
      <c r="D74" s="137"/>
      <c r="E74" s="135"/>
      <c r="F74" s="131"/>
      <c r="G74" s="131"/>
      <c r="H74" s="131"/>
      <c r="I74" s="131"/>
      <c r="J74" s="131"/>
      <c r="K74" s="131"/>
      <c r="L74" s="139"/>
      <c r="M74" s="135"/>
      <c r="N74" s="137"/>
      <c r="O74" s="142"/>
      <c r="P74" s="131"/>
    </row>
    <row r="75" spans="1:16">
      <c r="A75" s="131"/>
      <c r="B75" s="134"/>
      <c r="C75" s="135"/>
      <c r="D75" s="138"/>
      <c r="E75" s="135"/>
      <c r="F75" s="32" t="s">
        <v>3</v>
      </c>
      <c r="G75" s="33" t="s">
        <v>4</v>
      </c>
      <c r="H75" s="32" t="s">
        <v>3</v>
      </c>
      <c r="I75" s="33" t="s">
        <v>4</v>
      </c>
      <c r="J75" s="32" t="s">
        <v>3</v>
      </c>
      <c r="K75" s="33" t="s">
        <v>4</v>
      </c>
      <c r="L75" s="139"/>
      <c r="M75" s="135"/>
      <c r="N75" s="138"/>
      <c r="O75" s="142"/>
      <c r="P75" s="131"/>
    </row>
    <row r="76" spans="1:16">
      <c r="A76" s="34" t="s">
        <v>357</v>
      </c>
      <c r="B76" s="34" t="s">
        <v>355</v>
      </c>
      <c r="C76" s="34">
        <v>1969</v>
      </c>
      <c r="D76" s="34" t="s">
        <v>58</v>
      </c>
      <c r="E76" s="34" t="s">
        <v>579</v>
      </c>
      <c r="F76" s="34">
        <v>111</v>
      </c>
      <c r="G76" s="35">
        <f t="shared" ref="G76" si="44">F76</f>
        <v>111</v>
      </c>
      <c r="H76" s="34"/>
      <c r="I76" s="35">
        <f t="shared" ref="I76" si="45">H76*0.5</f>
        <v>0</v>
      </c>
      <c r="J76" s="34"/>
      <c r="K76" s="35">
        <f t="shared" ref="K76" si="46">J76*1.5</f>
        <v>0</v>
      </c>
      <c r="L76" s="35">
        <f t="shared" ref="L76" si="47">K76+I76+G76</f>
        <v>111</v>
      </c>
      <c r="M76" s="34">
        <v>1</v>
      </c>
      <c r="N76" s="34">
        <v>1</v>
      </c>
      <c r="O76" s="72">
        <v>20</v>
      </c>
      <c r="P76" s="34"/>
    </row>
    <row r="77" spans="1:16" ht="12.6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82"/>
    </row>
    <row r="78" spans="1:16" ht="12.6" customHeight="1">
      <c r="A78" s="8" t="s">
        <v>173</v>
      </c>
      <c r="B78" s="128" t="s">
        <v>12</v>
      </c>
      <c r="C78" s="123" t="s">
        <v>1</v>
      </c>
      <c r="D78" s="124" t="s">
        <v>13</v>
      </c>
      <c r="E78" s="123" t="s">
        <v>11</v>
      </c>
      <c r="F78" s="111" t="s">
        <v>5</v>
      </c>
      <c r="G78" s="111"/>
      <c r="H78" s="111" t="s">
        <v>5</v>
      </c>
      <c r="I78" s="111"/>
      <c r="J78" s="111" t="s">
        <v>6</v>
      </c>
      <c r="K78" s="111"/>
      <c r="L78" s="122" t="s">
        <v>7</v>
      </c>
      <c r="M78" s="123" t="s">
        <v>8</v>
      </c>
      <c r="N78" s="124" t="s">
        <v>9</v>
      </c>
      <c r="O78" s="127" t="s">
        <v>10</v>
      </c>
      <c r="P78" s="111" t="s">
        <v>556</v>
      </c>
    </row>
    <row r="79" spans="1:16" ht="12.6" customHeight="1">
      <c r="A79" s="111" t="s">
        <v>0</v>
      </c>
      <c r="B79" s="129"/>
      <c r="C79" s="123"/>
      <c r="D79" s="125"/>
      <c r="E79" s="123"/>
      <c r="F79" s="111"/>
      <c r="G79" s="111"/>
      <c r="H79" s="111"/>
      <c r="I79" s="111"/>
      <c r="J79" s="111"/>
      <c r="K79" s="111"/>
      <c r="L79" s="122"/>
      <c r="M79" s="123"/>
      <c r="N79" s="125"/>
      <c r="O79" s="127"/>
      <c r="P79" s="111"/>
    </row>
    <row r="80" spans="1:16" ht="12.6" customHeight="1">
      <c r="A80" s="111"/>
      <c r="B80" s="130"/>
      <c r="C80" s="123"/>
      <c r="D80" s="126"/>
      <c r="E80" s="123"/>
      <c r="F80" s="9" t="s">
        <v>3</v>
      </c>
      <c r="G80" s="10" t="s">
        <v>4</v>
      </c>
      <c r="H80" s="9" t="s">
        <v>3</v>
      </c>
      <c r="I80" s="10" t="s">
        <v>4</v>
      </c>
      <c r="J80" s="9" t="s">
        <v>3</v>
      </c>
      <c r="K80" s="10" t="s">
        <v>4</v>
      </c>
      <c r="L80" s="122"/>
      <c r="M80" s="123"/>
      <c r="N80" s="126"/>
      <c r="O80" s="127"/>
      <c r="P80" s="111"/>
    </row>
    <row r="81" spans="1:16" ht="12.6" customHeight="1">
      <c r="A81" s="11" t="s">
        <v>361</v>
      </c>
      <c r="B81" s="11" t="s">
        <v>355</v>
      </c>
      <c r="C81" s="11">
        <v>1964</v>
      </c>
      <c r="D81" s="11" t="s">
        <v>60</v>
      </c>
      <c r="E81" s="11" t="s">
        <v>713</v>
      </c>
      <c r="F81" s="11">
        <v>211</v>
      </c>
      <c r="G81" s="12">
        <f t="shared" ref="G81" si="48">F81</f>
        <v>211</v>
      </c>
      <c r="H81" s="11"/>
      <c r="I81" s="12">
        <f t="shared" ref="I81" si="49">H81*0.5</f>
        <v>0</v>
      </c>
      <c r="J81" s="11"/>
      <c r="K81" s="12">
        <f t="shared" ref="K81" si="50">J81*1.5</f>
        <v>0</v>
      </c>
      <c r="L81" s="12">
        <f t="shared" ref="L81" si="51">K81+I81+G81</f>
        <v>211</v>
      </c>
      <c r="M81" s="11">
        <v>1</v>
      </c>
      <c r="N81" s="11">
        <v>1</v>
      </c>
      <c r="O81" s="58">
        <v>20</v>
      </c>
      <c r="P81" s="11" t="s">
        <v>356</v>
      </c>
    </row>
    <row r="82" spans="1:16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82"/>
    </row>
    <row r="83" spans="1:16" ht="18">
      <c r="A83" s="13" t="s">
        <v>174</v>
      </c>
      <c r="B83" s="132" t="s">
        <v>12</v>
      </c>
      <c r="C83" s="135" t="s">
        <v>1</v>
      </c>
      <c r="D83" s="136" t="s">
        <v>13</v>
      </c>
      <c r="E83" s="135" t="s">
        <v>11</v>
      </c>
      <c r="F83" s="131" t="s">
        <v>5</v>
      </c>
      <c r="G83" s="131"/>
      <c r="H83" s="131" t="s">
        <v>5</v>
      </c>
      <c r="I83" s="131"/>
      <c r="J83" s="131" t="s">
        <v>6</v>
      </c>
      <c r="K83" s="131"/>
      <c r="L83" s="139" t="s">
        <v>7</v>
      </c>
      <c r="M83" s="135" t="s">
        <v>8</v>
      </c>
      <c r="N83" s="136" t="s">
        <v>9</v>
      </c>
      <c r="O83" s="142" t="s">
        <v>10</v>
      </c>
      <c r="P83" s="131" t="s">
        <v>556</v>
      </c>
    </row>
    <row r="84" spans="1:16">
      <c r="A84" s="131" t="s">
        <v>0</v>
      </c>
      <c r="B84" s="133"/>
      <c r="C84" s="135"/>
      <c r="D84" s="137"/>
      <c r="E84" s="135"/>
      <c r="F84" s="131"/>
      <c r="G84" s="131"/>
      <c r="H84" s="131"/>
      <c r="I84" s="131"/>
      <c r="J84" s="131"/>
      <c r="K84" s="131"/>
      <c r="L84" s="139"/>
      <c r="M84" s="135"/>
      <c r="N84" s="137"/>
      <c r="O84" s="142"/>
      <c r="P84" s="131"/>
    </row>
    <row r="85" spans="1:16">
      <c r="A85" s="131"/>
      <c r="B85" s="134"/>
      <c r="C85" s="135"/>
      <c r="D85" s="138"/>
      <c r="E85" s="135"/>
      <c r="F85" s="32" t="s">
        <v>3</v>
      </c>
      <c r="G85" s="33" t="s">
        <v>4</v>
      </c>
      <c r="H85" s="32" t="s">
        <v>3</v>
      </c>
      <c r="I85" s="33" t="s">
        <v>4</v>
      </c>
      <c r="J85" s="32" t="s">
        <v>3</v>
      </c>
      <c r="K85" s="33" t="s">
        <v>4</v>
      </c>
      <c r="L85" s="139"/>
      <c r="M85" s="135"/>
      <c r="N85" s="138"/>
      <c r="O85" s="142"/>
      <c r="P85" s="131"/>
    </row>
    <row r="86" spans="1:16">
      <c r="A86" s="34" t="s">
        <v>354</v>
      </c>
      <c r="B86" s="34" t="s">
        <v>355</v>
      </c>
      <c r="C86" s="34">
        <v>1953</v>
      </c>
      <c r="D86" s="34" t="s">
        <v>60</v>
      </c>
      <c r="E86" s="34" t="s">
        <v>714</v>
      </c>
      <c r="F86" s="34">
        <v>211</v>
      </c>
      <c r="G86" s="35">
        <f t="shared" ref="G86" si="52">F86</f>
        <v>211</v>
      </c>
      <c r="H86" s="34"/>
      <c r="I86" s="35">
        <f t="shared" ref="I86" si="53">H86*0.5</f>
        <v>0</v>
      </c>
      <c r="J86" s="34"/>
      <c r="K86" s="35">
        <f t="shared" ref="K86" si="54">J86*1.5</f>
        <v>0</v>
      </c>
      <c r="L86" s="35">
        <f t="shared" ref="L86" si="55">K86+I86+G86</f>
        <v>211</v>
      </c>
      <c r="M86" s="34">
        <v>1</v>
      </c>
      <c r="N86" s="34">
        <v>1</v>
      </c>
      <c r="O86" s="72">
        <v>20</v>
      </c>
      <c r="P86" s="34" t="s">
        <v>356</v>
      </c>
    </row>
    <row r="87" spans="1:16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82"/>
    </row>
    <row r="89" spans="1:16">
      <c r="A89" t="s">
        <v>571</v>
      </c>
      <c r="G89" t="s">
        <v>572</v>
      </c>
      <c r="H89" t="s">
        <v>572</v>
      </c>
    </row>
  </sheetData>
  <mergeCells count="197">
    <mergeCell ref="P63:P65"/>
    <mergeCell ref="P68:P70"/>
    <mergeCell ref="P73:P75"/>
    <mergeCell ref="P78:P80"/>
    <mergeCell ref="P83:P85"/>
    <mergeCell ref="P14:P16"/>
    <mergeCell ref="P22:P24"/>
    <mergeCell ref="P27:P29"/>
    <mergeCell ref="P32:P34"/>
    <mergeCell ref="P38:P40"/>
    <mergeCell ref="P43:P45"/>
    <mergeCell ref="P48:P50"/>
    <mergeCell ref="P53:P55"/>
    <mergeCell ref="P58:P60"/>
    <mergeCell ref="C12:D12"/>
    <mergeCell ref="E12:G12"/>
    <mergeCell ref="J22:K23"/>
    <mergeCell ref="L22:L24"/>
    <mergeCell ref="J14:K15"/>
    <mergeCell ref="L14:L16"/>
    <mergeCell ref="M22:M24"/>
    <mergeCell ref="A15:A16"/>
    <mergeCell ref="B14:B16"/>
    <mergeCell ref="C14:C16"/>
    <mergeCell ref="D14:D16"/>
    <mergeCell ref="E14:E16"/>
    <mergeCell ref="F14:G15"/>
    <mergeCell ref="H14:I15"/>
    <mergeCell ref="E2:G3"/>
    <mergeCell ref="H2:O2"/>
    <mergeCell ref="H3:O3"/>
    <mergeCell ref="E4:G5"/>
    <mergeCell ref="H4:O4"/>
    <mergeCell ref="H5:O5"/>
    <mergeCell ref="E11:G11"/>
    <mergeCell ref="E6:G6"/>
    <mergeCell ref="M14:M16"/>
    <mergeCell ref="N14:N16"/>
    <mergeCell ref="O14:O16"/>
    <mergeCell ref="H6:O7"/>
    <mergeCell ref="E7:G7"/>
    <mergeCell ref="E9:G9"/>
    <mergeCell ref="H9:O10"/>
    <mergeCell ref="E10:G10"/>
    <mergeCell ref="B27:B29"/>
    <mergeCell ref="C27:C29"/>
    <mergeCell ref="D27:D29"/>
    <mergeCell ref="E27:E29"/>
    <mergeCell ref="F27:G28"/>
    <mergeCell ref="H27:I28"/>
    <mergeCell ref="E22:E24"/>
    <mergeCell ref="F22:G23"/>
    <mergeCell ref="H22:I23"/>
    <mergeCell ref="N22:N24"/>
    <mergeCell ref="O22:O24"/>
    <mergeCell ref="A23:A24"/>
    <mergeCell ref="B22:B24"/>
    <mergeCell ref="C22:C24"/>
    <mergeCell ref="D22:D24"/>
    <mergeCell ref="J32:K33"/>
    <mergeCell ref="L32:L34"/>
    <mergeCell ref="M32:M34"/>
    <mergeCell ref="N32:N34"/>
    <mergeCell ref="O32:O34"/>
    <mergeCell ref="A33:A34"/>
    <mergeCell ref="B32:B34"/>
    <mergeCell ref="C32:C34"/>
    <mergeCell ref="D32:D34"/>
    <mergeCell ref="E32:E34"/>
    <mergeCell ref="F32:G33"/>
    <mergeCell ref="H32:I33"/>
    <mergeCell ref="J27:K28"/>
    <mergeCell ref="L27:L29"/>
    <mergeCell ref="M27:M29"/>
    <mergeCell ref="N27:N29"/>
    <mergeCell ref="O27:O29"/>
    <mergeCell ref="A28:A29"/>
    <mergeCell ref="J38:K39"/>
    <mergeCell ref="L38:L40"/>
    <mergeCell ref="M38:M40"/>
    <mergeCell ref="N38:N40"/>
    <mergeCell ref="O38:O40"/>
    <mergeCell ref="A39:A40"/>
    <mergeCell ref="B38:B40"/>
    <mergeCell ref="C38:C40"/>
    <mergeCell ref="D38:D40"/>
    <mergeCell ref="E38:E40"/>
    <mergeCell ref="F38:G39"/>
    <mergeCell ref="H38:I39"/>
    <mergeCell ref="J43:K44"/>
    <mergeCell ref="L43:L45"/>
    <mergeCell ref="M43:M45"/>
    <mergeCell ref="N43:N45"/>
    <mergeCell ref="O43:O45"/>
    <mergeCell ref="A44:A45"/>
    <mergeCell ref="B43:B45"/>
    <mergeCell ref="C43:C45"/>
    <mergeCell ref="D43:D45"/>
    <mergeCell ref="E43:E45"/>
    <mergeCell ref="F43:G44"/>
    <mergeCell ref="H43:I44"/>
    <mergeCell ref="J48:K49"/>
    <mergeCell ref="L48:L50"/>
    <mergeCell ref="M48:M50"/>
    <mergeCell ref="N48:N50"/>
    <mergeCell ref="O48:O50"/>
    <mergeCell ref="A49:A50"/>
    <mergeCell ref="B48:B50"/>
    <mergeCell ref="C48:C50"/>
    <mergeCell ref="D48:D50"/>
    <mergeCell ref="E48:E50"/>
    <mergeCell ref="F48:G49"/>
    <mergeCell ref="H48:I49"/>
    <mergeCell ref="J53:K54"/>
    <mergeCell ref="L53:L55"/>
    <mergeCell ref="M53:M55"/>
    <mergeCell ref="N53:N55"/>
    <mergeCell ref="O53:O55"/>
    <mergeCell ref="A54:A55"/>
    <mergeCell ref="B53:B55"/>
    <mergeCell ref="C53:C55"/>
    <mergeCell ref="D53:D55"/>
    <mergeCell ref="E53:E55"/>
    <mergeCell ref="F53:G54"/>
    <mergeCell ref="H53:I54"/>
    <mergeCell ref="J58:K59"/>
    <mergeCell ref="L58:L60"/>
    <mergeCell ref="M58:M60"/>
    <mergeCell ref="N58:N60"/>
    <mergeCell ref="O58:O60"/>
    <mergeCell ref="A59:A60"/>
    <mergeCell ref="B58:B60"/>
    <mergeCell ref="C58:C60"/>
    <mergeCell ref="D58:D60"/>
    <mergeCell ref="E58:E60"/>
    <mergeCell ref="F58:G59"/>
    <mergeCell ref="H58:I59"/>
    <mergeCell ref="J63:K64"/>
    <mergeCell ref="L63:L65"/>
    <mergeCell ref="M63:M65"/>
    <mergeCell ref="N63:N65"/>
    <mergeCell ref="O63:O65"/>
    <mergeCell ref="A64:A65"/>
    <mergeCell ref="B63:B65"/>
    <mergeCell ref="C63:C65"/>
    <mergeCell ref="D63:D65"/>
    <mergeCell ref="E63:E65"/>
    <mergeCell ref="F63:G64"/>
    <mergeCell ref="H63:I64"/>
    <mergeCell ref="J68:K69"/>
    <mergeCell ref="L68:L70"/>
    <mergeCell ref="M68:M70"/>
    <mergeCell ref="N68:N70"/>
    <mergeCell ref="O68:O70"/>
    <mergeCell ref="A69:A70"/>
    <mergeCell ref="B68:B70"/>
    <mergeCell ref="C68:C70"/>
    <mergeCell ref="D68:D70"/>
    <mergeCell ref="E68:E70"/>
    <mergeCell ref="F68:G69"/>
    <mergeCell ref="H68:I69"/>
    <mergeCell ref="J73:K74"/>
    <mergeCell ref="L73:L75"/>
    <mergeCell ref="M73:M75"/>
    <mergeCell ref="N73:N75"/>
    <mergeCell ref="O73:O75"/>
    <mergeCell ref="A74:A75"/>
    <mergeCell ref="B73:B75"/>
    <mergeCell ref="C73:C75"/>
    <mergeCell ref="D73:D75"/>
    <mergeCell ref="E73:E75"/>
    <mergeCell ref="F73:G74"/>
    <mergeCell ref="H73:I74"/>
    <mergeCell ref="J78:K79"/>
    <mergeCell ref="L78:L80"/>
    <mergeCell ref="M78:M80"/>
    <mergeCell ref="N78:N80"/>
    <mergeCell ref="O78:O80"/>
    <mergeCell ref="A79:A80"/>
    <mergeCell ref="B78:B80"/>
    <mergeCell ref="C78:C80"/>
    <mergeCell ref="D78:D80"/>
    <mergeCell ref="E78:E80"/>
    <mergeCell ref="F78:G79"/>
    <mergeCell ref="H78:I79"/>
    <mergeCell ref="J83:K84"/>
    <mergeCell ref="L83:L85"/>
    <mergeCell ref="M83:M85"/>
    <mergeCell ref="N83:N85"/>
    <mergeCell ref="O83:O85"/>
    <mergeCell ref="A84:A85"/>
    <mergeCell ref="B83:B85"/>
    <mergeCell ref="C83:C85"/>
    <mergeCell ref="D83:D85"/>
    <mergeCell ref="E83:E85"/>
    <mergeCell ref="F83:G84"/>
    <mergeCell ref="H83:I8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2060"/>
  </sheetPr>
  <dimension ref="A1:P58"/>
  <sheetViews>
    <sheetView zoomScaleNormal="100" workbookViewId="0">
      <selection activeCell="E17" sqref="E17"/>
    </sheetView>
  </sheetViews>
  <sheetFormatPr defaultRowHeight="14.4"/>
  <cols>
    <col min="1" max="1" width="54.88671875" customWidth="1"/>
    <col min="2" max="2" width="12.44140625" customWidth="1"/>
    <col min="3" max="3" width="7.21875" customWidth="1"/>
    <col min="4" max="4" width="7.6640625" customWidth="1"/>
    <col min="5" max="5" width="8.21875" customWidth="1"/>
    <col min="6" max="6" width="6.44140625" customWidth="1"/>
    <col min="7" max="7" width="6" customWidth="1"/>
    <col min="8" max="8" width="6.88671875" hidden="1" customWidth="1"/>
    <col min="9" max="9" width="7" hidden="1" customWidth="1"/>
    <col min="10" max="10" width="7.21875" hidden="1" customWidth="1"/>
    <col min="11" max="11" width="5.21875" hidden="1" customWidth="1"/>
    <col min="12" max="12" width="17" customWidth="1"/>
    <col min="13" max="13" width="12.6640625" customWidth="1"/>
    <col min="14" max="14" width="7.44140625" customWidth="1"/>
    <col min="15" max="15" width="19.21875" customWidth="1"/>
    <col min="16" max="16" width="12.664062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2" t="s">
        <v>175</v>
      </c>
      <c r="B14" s="132" t="s">
        <v>12</v>
      </c>
      <c r="C14" s="135" t="s">
        <v>1</v>
      </c>
      <c r="D14" s="136" t="s">
        <v>13</v>
      </c>
      <c r="E14" s="135" t="s">
        <v>11</v>
      </c>
      <c r="F14" s="172" t="s">
        <v>6</v>
      </c>
      <c r="G14" s="173"/>
      <c r="H14" s="131" t="s">
        <v>5</v>
      </c>
      <c r="I14" s="131"/>
      <c r="J14" s="131" t="s">
        <v>6</v>
      </c>
      <c r="K14" s="131"/>
      <c r="L14" s="139" t="s">
        <v>7</v>
      </c>
      <c r="M14" s="135" t="s">
        <v>8</v>
      </c>
      <c r="N14" s="136" t="s">
        <v>9</v>
      </c>
      <c r="O14" s="142" t="s">
        <v>10</v>
      </c>
      <c r="P14" s="176" t="s">
        <v>556</v>
      </c>
    </row>
    <row r="15" spans="1:16" ht="14.4" customHeight="1">
      <c r="A15" s="112" t="s">
        <v>0</v>
      </c>
      <c r="B15" s="133"/>
      <c r="C15" s="135"/>
      <c r="D15" s="137"/>
      <c r="E15" s="135"/>
      <c r="F15" s="174"/>
      <c r="G15" s="175"/>
      <c r="H15" s="131"/>
      <c r="I15" s="131"/>
      <c r="J15" s="131"/>
      <c r="K15" s="131"/>
      <c r="L15" s="139"/>
      <c r="M15" s="135"/>
      <c r="N15" s="137"/>
      <c r="O15" s="142"/>
      <c r="P15" s="177"/>
    </row>
    <row r="16" spans="1:16">
      <c r="A16" s="112"/>
      <c r="B16" s="134"/>
      <c r="C16" s="135"/>
      <c r="D16" s="138"/>
      <c r="E16" s="135"/>
      <c r="F16" s="32" t="s">
        <v>3</v>
      </c>
      <c r="G16" s="33" t="s">
        <v>4</v>
      </c>
      <c r="H16" s="32" t="s">
        <v>3</v>
      </c>
      <c r="I16" s="33" t="s">
        <v>4</v>
      </c>
      <c r="J16" s="32" t="s">
        <v>3</v>
      </c>
      <c r="K16" s="33" t="s">
        <v>4</v>
      </c>
      <c r="L16" s="139"/>
      <c r="M16" s="135"/>
      <c r="N16" s="138"/>
      <c r="O16" s="142"/>
      <c r="P16" s="178"/>
    </row>
    <row r="17" spans="1:16">
      <c r="A17" s="54" t="s">
        <v>388</v>
      </c>
      <c r="B17" s="84" t="s">
        <v>387</v>
      </c>
      <c r="C17" s="84">
        <v>2016</v>
      </c>
      <c r="D17" s="84" t="s">
        <v>389</v>
      </c>
      <c r="E17" s="34" t="s">
        <v>646</v>
      </c>
      <c r="F17" s="34">
        <v>65</v>
      </c>
      <c r="G17" s="35">
        <f t="shared" ref="G17:G18" si="0">F17</f>
        <v>65</v>
      </c>
      <c r="H17" s="34"/>
      <c r="I17" s="35">
        <f t="shared" ref="I17:I18" si="1">H17*0.5</f>
        <v>0</v>
      </c>
      <c r="J17" s="34"/>
      <c r="K17" s="35">
        <f t="shared" ref="K17:K18" si="2">J17*1.5</f>
        <v>0</v>
      </c>
      <c r="L17" s="35">
        <f t="shared" ref="L17:L18" si="3">K17+I17+G17</f>
        <v>65</v>
      </c>
      <c r="M17" s="92"/>
      <c r="N17" s="92"/>
      <c r="O17" s="93"/>
      <c r="P17" s="34"/>
    </row>
    <row r="18" spans="1:16" ht="43.2">
      <c r="A18" s="5" t="s">
        <v>466</v>
      </c>
      <c r="B18" s="34" t="s">
        <v>424</v>
      </c>
      <c r="C18" s="34">
        <v>2009</v>
      </c>
      <c r="D18" s="34" t="s">
        <v>14</v>
      </c>
      <c r="E18" s="34" t="s">
        <v>678</v>
      </c>
      <c r="F18" s="34">
        <v>84</v>
      </c>
      <c r="G18" s="35">
        <f t="shared" si="0"/>
        <v>84</v>
      </c>
      <c r="H18" s="34"/>
      <c r="I18" s="35">
        <f t="shared" si="1"/>
        <v>0</v>
      </c>
      <c r="J18" s="34"/>
      <c r="K18" s="35">
        <f t="shared" si="2"/>
        <v>0</v>
      </c>
      <c r="L18" s="35">
        <f t="shared" si="3"/>
        <v>84</v>
      </c>
      <c r="M18" s="34">
        <v>1</v>
      </c>
      <c r="N18" s="34">
        <v>1</v>
      </c>
      <c r="O18" s="72">
        <v>20</v>
      </c>
      <c r="P18" s="79" t="s">
        <v>467</v>
      </c>
    </row>
    <row r="19" spans="1:1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1"/>
    </row>
    <row r="20" spans="1:16" ht="18">
      <c r="A20" s="8" t="s">
        <v>176</v>
      </c>
      <c r="B20" s="128" t="s">
        <v>12</v>
      </c>
      <c r="C20" s="123" t="s">
        <v>1</v>
      </c>
      <c r="D20" s="124" t="s">
        <v>13</v>
      </c>
      <c r="E20" s="123" t="s">
        <v>11</v>
      </c>
      <c r="F20" s="111" t="s">
        <v>6</v>
      </c>
      <c r="G20" s="111"/>
      <c r="H20" s="111" t="s">
        <v>5</v>
      </c>
      <c r="I20" s="111"/>
      <c r="J20" s="111" t="s">
        <v>6</v>
      </c>
      <c r="K20" s="111"/>
      <c r="L20" s="122" t="s">
        <v>7</v>
      </c>
      <c r="M20" s="123" t="s">
        <v>8</v>
      </c>
      <c r="N20" s="124" t="s">
        <v>9</v>
      </c>
      <c r="O20" s="127" t="s">
        <v>10</v>
      </c>
      <c r="P20" s="169" t="s">
        <v>556</v>
      </c>
    </row>
    <row r="21" spans="1:16" ht="14.4" customHeight="1">
      <c r="A21" s="111" t="s">
        <v>0</v>
      </c>
      <c r="B21" s="129"/>
      <c r="C21" s="123"/>
      <c r="D21" s="125"/>
      <c r="E21" s="123"/>
      <c r="F21" s="111"/>
      <c r="G21" s="111"/>
      <c r="H21" s="111"/>
      <c r="I21" s="111"/>
      <c r="J21" s="111"/>
      <c r="K21" s="111"/>
      <c r="L21" s="122"/>
      <c r="M21" s="123"/>
      <c r="N21" s="125"/>
      <c r="O21" s="127"/>
      <c r="P21" s="170"/>
    </row>
    <row r="22" spans="1:16">
      <c r="A22" s="111"/>
      <c r="B22" s="130"/>
      <c r="C22" s="123"/>
      <c r="D22" s="126"/>
      <c r="E22" s="123"/>
      <c r="F22" s="9" t="s">
        <v>3</v>
      </c>
      <c r="G22" s="10" t="s">
        <v>4</v>
      </c>
      <c r="H22" s="9" t="s">
        <v>3</v>
      </c>
      <c r="I22" s="10" t="s">
        <v>4</v>
      </c>
      <c r="J22" s="9" t="s">
        <v>3</v>
      </c>
      <c r="K22" s="10" t="s">
        <v>4</v>
      </c>
      <c r="L22" s="122"/>
      <c r="M22" s="123"/>
      <c r="N22" s="126"/>
      <c r="O22" s="127"/>
      <c r="P22" s="171"/>
    </row>
    <row r="23" spans="1:16" ht="43.2">
      <c r="A23" s="11" t="s">
        <v>440</v>
      </c>
      <c r="B23" s="11" t="s">
        <v>424</v>
      </c>
      <c r="C23" s="11">
        <v>2009</v>
      </c>
      <c r="D23" s="11" t="s">
        <v>14</v>
      </c>
      <c r="E23" s="11" t="s">
        <v>682</v>
      </c>
      <c r="F23" s="11">
        <v>102</v>
      </c>
      <c r="G23" s="12">
        <f t="shared" ref="G23" si="4">F23</f>
        <v>102</v>
      </c>
      <c r="H23" s="11"/>
      <c r="I23" s="12">
        <f t="shared" ref="I23" si="5">H23*0.5</f>
        <v>0</v>
      </c>
      <c r="J23" s="11"/>
      <c r="K23" s="12">
        <f t="shared" ref="K23" si="6">J23*1.5</f>
        <v>0</v>
      </c>
      <c r="L23" s="12">
        <f t="shared" ref="L23" si="7">K23+I23+G23</f>
        <v>102</v>
      </c>
      <c r="M23" s="11">
        <v>1</v>
      </c>
      <c r="N23" s="11">
        <v>1</v>
      </c>
      <c r="O23" s="58">
        <v>20</v>
      </c>
      <c r="P23" s="53" t="s">
        <v>441</v>
      </c>
    </row>
    <row r="24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"/>
    </row>
    <row r="25" spans="1:16" ht="18">
      <c r="A25" s="2" t="s">
        <v>177</v>
      </c>
      <c r="B25" s="132" t="s">
        <v>12</v>
      </c>
      <c r="C25" s="135" t="s">
        <v>1</v>
      </c>
      <c r="D25" s="136" t="s">
        <v>13</v>
      </c>
      <c r="E25" s="135" t="s">
        <v>11</v>
      </c>
      <c r="F25" s="131" t="s">
        <v>6</v>
      </c>
      <c r="G25" s="131"/>
      <c r="H25" s="131" t="s">
        <v>5</v>
      </c>
      <c r="I25" s="131"/>
      <c r="J25" s="131" t="s">
        <v>6</v>
      </c>
      <c r="K25" s="131"/>
      <c r="L25" s="139" t="s">
        <v>7</v>
      </c>
      <c r="M25" s="135" t="s">
        <v>8</v>
      </c>
      <c r="N25" s="136" t="s">
        <v>9</v>
      </c>
      <c r="O25" s="142" t="s">
        <v>10</v>
      </c>
      <c r="P25" s="176" t="s">
        <v>556</v>
      </c>
    </row>
    <row r="26" spans="1:16" ht="14.4" customHeight="1">
      <c r="A26" s="112" t="s">
        <v>0</v>
      </c>
      <c r="B26" s="133"/>
      <c r="C26" s="135"/>
      <c r="D26" s="137"/>
      <c r="E26" s="135"/>
      <c r="F26" s="131"/>
      <c r="G26" s="131"/>
      <c r="H26" s="131"/>
      <c r="I26" s="131"/>
      <c r="J26" s="131"/>
      <c r="K26" s="131"/>
      <c r="L26" s="139"/>
      <c r="M26" s="135"/>
      <c r="N26" s="137"/>
      <c r="O26" s="142"/>
      <c r="P26" s="177"/>
    </row>
    <row r="27" spans="1:16">
      <c r="A27" s="112"/>
      <c r="B27" s="134"/>
      <c r="C27" s="135"/>
      <c r="D27" s="138"/>
      <c r="E27" s="135"/>
      <c r="F27" s="32" t="s">
        <v>3</v>
      </c>
      <c r="G27" s="33" t="s">
        <v>4</v>
      </c>
      <c r="H27" s="32" t="s">
        <v>3</v>
      </c>
      <c r="I27" s="33" t="s">
        <v>4</v>
      </c>
      <c r="J27" s="32" t="s">
        <v>3</v>
      </c>
      <c r="K27" s="33" t="s">
        <v>4</v>
      </c>
      <c r="L27" s="139"/>
      <c r="M27" s="135"/>
      <c r="N27" s="138"/>
      <c r="O27" s="142"/>
      <c r="P27" s="178"/>
    </row>
    <row r="28" spans="1:16" ht="31.2" customHeight="1">
      <c r="A28" s="5" t="s">
        <v>429</v>
      </c>
      <c r="B28" s="34" t="s">
        <v>424</v>
      </c>
      <c r="C28" s="34">
        <v>2009</v>
      </c>
      <c r="D28" s="34" t="s">
        <v>14</v>
      </c>
      <c r="E28" s="34" t="s">
        <v>636</v>
      </c>
      <c r="F28" s="34">
        <v>103</v>
      </c>
      <c r="G28" s="35">
        <f t="shared" ref="G28" si="8">F28</f>
        <v>103</v>
      </c>
      <c r="H28" s="34"/>
      <c r="I28" s="35">
        <f t="shared" ref="I28" si="9">H28*0.5</f>
        <v>0</v>
      </c>
      <c r="J28" s="34"/>
      <c r="K28" s="35">
        <f t="shared" ref="K28" si="10">J28*1.5</f>
        <v>0</v>
      </c>
      <c r="L28" s="35">
        <f t="shared" ref="L28" si="11">K28+I28+G28</f>
        <v>103</v>
      </c>
      <c r="M28" s="34">
        <v>1</v>
      </c>
      <c r="N28" s="34">
        <v>1</v>
      </c>
      <c r="O28" s="72">
        <v>20</v>
      </c>
      <c r="P28" s="79" t="s">
        <v>425</v>
      </c>
    </row>
    <row r="29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"/>
    </row>
    <row r="30" spans="1:16" ht="18">
      <c r="A30" s="8" t="s">
        <v>178</v>
      </c>
      <c r="B30" s="128" t="s">
        <v>12</v>
      </c>
      <c r="C30" s="123" t="s">
        <v>1</v>
      </c>
      <c r="D30" s="124" t="s">
        <v>13</v>
      </c>
      <c r="E30" s="123" t="s">
        <v>11</v>
      </c>
      <c r="F30" s="111" t="s">
        <v>6</v>
      </c>
      <c r="G30" s="111"/>
      <c r="H30" s="111" t="s">
        <v>5</v>
      </c>
      <c r="I30" s="111"/>
      <c r="J30" s="111" t="s">
        <v>6</v>
      </c>
      <c r="K30" s="111"/>
      <c r="L30" s="122" t="s">
        <v>7</v>
      </c>
      <c r="M30" s="123" t="s">
        <v>8</v>
      </c>
      <c r="N30" s="124" t="s">
        <v>9</v>
      </c>
      <c r="O30" s="127" t="s">
        <v>10</v>
      </c>
      <c r="P30" s="169" t="s">
        <v>556</v>
      </c>
    </row>
    <row r="31" spans="1:16" ht="14.4" customHeight="1">
      <c r="A31" s="111" t="s">
        <v>0</v>
      </c>
      <c r="B31" s="129"/>
      <c r="C31" s="123"/>
      <c r="D31" s="125"/>
      <c r="E31" s="123"/>
      <c r="F31" s="111"/>
      <c r="G31" s="111"/>
      <c r="H31" s="111"/>
      <c r="I31" s="111"/>
      <c r="J31" s="111"/>
      <c r="K31" s="111"/>
      <c r="L31" s="122"/>
      <c r="M31" s="123"/>
      <c r="N31" s="125"/>
      <c r="O31" s="127"/>
      <c r="P31" s="170"/>
    </row>
    <row r="32" spans="1:16">
      <c r="A32" s="111"/>
      <c r="B32" s="130"/>
      <c r="C32" s="123"/>
      <c r="D32" s="126"/>
      <c r="E32" s="123"/>
      <c r="F32" s="9" t="s">
        <v>3</v>
      </c>
      <c r="G32" s="10" t="s">
        <v>4</v>
      </c>
      <c r="H32" s="9" t="s">
        <v>3</v>
      </c>
      <c r="I32" s="10" t="s">
        <v>4</v>
      </c>
      <c r="J32" s="9" t="s">
        <v>3</v>
      </c>
      <c r="K32" s="10" t="s">
        <v>4</v>
      </c>
      <c r="L32" s="122"/>
      <c r="M32" s="123"/>
      <c r="N32" s="126"/>
      <c r="O32" s="127"/>
      <c r="P32" s="171"/>
    </row>
    <row r="33" spans="1:16" ht="57.6">
      <c r="A33" s="11" t="s">
        <v>456</v>
      </c>
      <c r="B33" s="11" t="s">
        <v>424</v>
      </c>
      <c r="C33" s="11">
        <v>2009</v>
      </c>
      <c r="D33" s="11" t="s">
        <v>14</v>
      </c>
      <c r="E33" s="11" t="s">
        <v>680</v>
      </c>
      <c r="F33" s="11">
        <v>129</v>
      </c>
      <c r="G33" s="12">
        <f t="shared" ref="G33" si="12">F33</f>
        <v>129</v>
      </c>
      <c r="H33" s="11"/>
      <c r="I33" s="12">
        <f t="shared" ref="I33" si="13">H33*0.5</f>
        <v>0</v>
      </c>
      <c r="J33" s="11"/>
      <c r="K33" s="12">
        <f t="shared" ref="K33" si="14">J33*1.5</f>
        <v>0</v>
      </c>
      <c r="L33" s="12">
        <f t="shared" ref="L33" si="15">K33+I33+G33</f>
        <v>129</v>
      </c>
      <c r="M33" s="11">
        <v>1</v>
      </c>
      <c r="N33" s="11">
        <v>1</v>
      </c>
      <c r="O33" s="58">
        <v>20</v>
      </c>
      <c r="P33" s="53" t="s">
        <v>457</v>
      </c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"/>
    </row>
    <row r="35" spans="1:16" ht="18">
      <c r="A35" s="2" t="s">
        <v>179</v>
      </c>
      <c r="B35" s="132" t="s">
        <v>12</v>
      </c>
      <c r="C35" s="135" t="s">
        <v>1</v>
      </c>
      <c r="D35" s="136" t="s">
        <v>13</v>
      </c>
      <c r="E35" s="135" t="s">
        <v>11</v>
      </c>
      <c r="F35" s="131" t="s">
        <v>6</v>
      </c>
      <c r="G35" s="131"/>
      <c r="H35" s="131" t="s">
        <v>5</v>
      </c>
      <c r="I35" s="131"/>
      <c r="J35" s="131" t="s">
        <v>6</v>
      </c>
      <c r="K35" s="131"/>
      <c r="L35" s="139" t="s">
        <v>7</v>
      </c>
      <c r="M35" s="135" t="s">
        <v>8</v>
      </c>
      <c r="N35" s="136" t="s">
        <v>9</v>
      </c>
      <c r="O35" s="142" t="s">
        <v>10</v>
      </c>
      <c r="P35" s="176" t="s">
        <v>556</v>
      </c>
    </row>
    <row r="36" spans="1:16" ht="14.4" customHeight="1">
      <c r="A36" s="112" t="s">
        <v>0</v>
      </c>
      <c r="B36" s="133"/>
      <c r="C36" s="135"/>
      <c r="D36" s="137"/>
      <c r="E36" s="135"/>
      <c r="F36" s="131"/>
      <c r="G36" s="131"/>
      <c r="H36" s="131"/>
      <c r="I36" s="131"/>
      <c r="J36" s="131"/>
      <c r="K36" s="131"/>
      <c r="L36" s="139"/>
      <c r="M36" s="135"/>
      <c r="N36" s="137"/>
      <c r="O36" s="142"/>
      <c r="P36" s="177"/>
    </row>
    <row r="37" spans="1:16">
      <c r="A37" s="112"/>
      <c r="B37" s="134"/>
      <c r="C37" s="135"/>
      <c r="D37" s="138"/>
      <c r="E37" s="135"/>
      <c r="F37" s="32" t="s">
        <v>3</v>
      </c>
      <c r="G37" s="33" t="s">
        <v>4</v>
      </c>
      <c r="H37" s="32" t="s">
        <v>3</v>
      </c>
      <c r="I37" s="33" t="s">
        <v>4</v>
      </c>
      <c r="J37" s="32" t="s">
        <v>3</v>
      </c>
      <c r="K37" s="33" t="s">
        <v>4</v>
      </c>
      <c r="L37" s="139"/>
      <c r="M37" s="135"/>
      <c r="N37" s="138"/>
      <c r="O37" s="142"/>
      <c r="P37" s="178"/>
    </row>
    <row r="38" spans="1:16">
      <c r="A38" s="5" t="s">
        <v>358</v>
      </c>
      <c r="B38" s="34" t="s">
        <v>355</v>
      </c>
      <c r="C38" s="34">
        <v>2009</v>
      </c>
      <c r="D38" s="34" t="s">
        <v>14</v>
      </c>
      <c r="E38" s="34" t="s">
        <v>705</v>
      </c>
      <c r="F38" s="34">
        <v>122</v>
      </c>
      <c r="G38" s="35">
        <f t="shared" ref="G38:G39" si="16">F38</f>
        <v>122</v>
      </c>
      <c r="H38" s="34"/>
      <c r="I38" s="35">
        <f t="shared" ref="I38:I39" si="17">H38*0.5</f>
        <v>0</v>
      </c>
      <c r="J38" s="34"/>
      <c r="K38" s="35">
        <f t="shared" ref="K38:K39" si="18">J38*1.5</f>
        <v>0</v>
      </c>
      <c r="L38" s="35">
        <f t="shared" ref="L38:L39" si="19">K38+I38+G38</f>
        <v>122</v>
      </c>
      <c r="M38" s="34">
        <v>2</v>
      </c>
      <c r="N38" s="34">
        <v>2</v>
      </c>
      <c r="O38" s="72">
        <v>18</v>
      </c>
      <c r="P38" s="34" t="s">
        <v>359</v>
      </c>
    </row>
    <row r="39" spans="1:16" ht="28.8">
      <c r="A39" s="5" t="s">
        <v>433</v>
      </c>
      <c r="B39" s="34" t="s">
        <v>424</v>
      </c>
      <c r="C39" s="34">
        <v>2009</v>
      </c>
      <c r="D39" s="34" t="s">
        <v>14</v>
      </c>
      <c r="E39" s="34" t="s">
        <v>638</v>
      </c>
      <c r="F39" s="34">
        <v>124</v>
      </c>
      <c r="G39" s="35">
        <f t="shared" si="16"/>
        <v>124</v>
      </c>
      <c r="H39" s="34"/>
      <c r="I39" s="35">
        <f t="shared" si="17"/>
        <v>0</v>
      </c>
      <c r="J39" s="34"/>
      <c r="K39" s="35">
        <f t="shared" si="18"/>
        <v>0</v>
      </c>
      <c r="L39" s="35">
        <f t="shared" si="19"/>
        <v>124</v>
      </c>
      <c r="M39" s="34">
        <v>1</v>
      </c>
      <c r="N39" s="34">
        <v>1</v>
      </c>
      <c r="O39" s="72">
        <v>20</v>
      </c>
      <c r="P39" s="79" t="s">
        <v>431</v>
      </c>
    </row>
    <row r="40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"/>
    </row>
    <row r="41" spans="1:16" ht="18">
      <c r="A41" s="8" t="s">
        <v>180</v>
      </c>
      <c r="B41" s="128" t="s">
        <v>12</v>
      </c>
      <c r="C41" s="123" t="s">
        <v>1</v>
      </c>
      <c r="D41" s="124" t="s">
        <v>13</v>
      </c>
      <c r="E41" s="123" t="s">
        <v>11</v>
      </c>
      <c r="F41" s="111" t="s">
        <v>6</v>
      </c>
      <c r="G41" s="111"/>
      <c r="H41" s="111" t="s">
        <v>5</v>
      </c>
      <c r="I41" s="111"/>
      <c r="J41" s="111" t="s">
        <v>6</v>
      </c>
      <c r="K41" s="111"/>
      <c r="L41" s="122" t="s">
        <v>7</v>
      </c>
      <c r="M41" s="123" t="s">
        <v>8</v>
      </c>
      <c r="N41" s="124" t="s">
        <v>9</v>
      </c>
      <c r="O41" s="127" t="s">
        <v>10</v>
      </c>
      <c r="P41" s="169" t="s">
        <v>556</v>
      </c>
    </row>
    <row r="42" spans="1:16" ht="14.4" customHeight="1">
      <c r="A42" s="111" t="s">
        <v>0</v>
      </c>
      <c r="B42" s="129"/>
      <c r="C42" s="123"/>
      <c r="D42" s="125"/>
      <c r="E42" s="123"/>
      <c r="F42" s="111"/>
      <c r="G42" s="111"/>
      <c r="H42" s="111"/>
      <c r="I42" s="111"/>
      <c r="J42" s="111"/>
      <c r="K42" s="111"/>
      <c r="L42" s="122"/>
      <c r="M42" s="123"/>
      <c r="N42" s="125"/>
      <c r="O42" s="127"/>
      <c r="P42" s="170"/>
    </row>
    <row r="43" spans="1:16">
      <c r="A43" s="111"/>
      <c r="B43" s="130"/>
      <c r="C43" s="123"/>
      <c r="D43" s="126"/>
      <c r="E43" s="123"/>
      <c r="F43" s="9" t="s">
        <v>3</v>
      </c>
      <c r="G43" s="10" t="s">
        <v>4</v>
      </c>
      <c r="H43" s="9" t="s">
        <v>3</v>
      </c>
      <c r="I43" s="10" t="s">
        <v>4</v>
      </c>
      <c r="J43" s="9" t="s">
        <v>3</v>
      </c>
      <c r="K43" s="10" t="s">
        <v>4</v>
      </c>
      <c r="L43" s="122"/>
      <c r="M43" s="123"/>
      <c r="N43" s="126"/>
      <c r="O43" s="127"/>
      <c r="P43" s="171"/>
    </row>
    <row r="44" spans="1:16" ht="28.8">
      <c r="A44" s="11" t="s">
        <v>434</v>
      </c>
      <c r="B44" s="11" t="s">
        <v>424</v>
      </c>
      <c r="C44" s="11">
        <v>2010</v>
      </c>
      <c r="D44" s="11" t="s">
        <v>19</v>
      </c>
      <c r="E44" s="11" t="s">
        <v>617</v>
      </c>
      <c r="F44" s="11">
        <v>85</v>
      </c>
      <c r="G44" s="12">
        <f t="shared" ref="G44:G45" si="20">F44</f>
        <v>85</v>
      </c>
      <c r="H44" s="11"/>
      <c r="I44" s="12">
        <f t="shared" ref="I44:I45" si="21">H44*0.5</f>
        <v>0</v>
      </c>
      <c r="J44" s="11"/>
      <c r="K44" s="12">
        <f t="shared" ref="K44:K45" si="22">J44*1.5</f>
        <v>0</v>
      </c>
      <c r="L44" s="12">
        <f t="shared" ref="L44:L45" si="23">K44+I44+G44</f>
        <v>85</v>
      </c>
      <c r="M44" s="11">
        <v>1</v>
      </c>
      <c r="N44" s="11">
        <v>1</v>
      </c>
      <c r="O44" s="58">
        <v>20</v>
      </c>
      <c r="P44" s="53" t="s">
        <v>435</v>
      </c>
    </row>
    <row r="45" spans="1:16" ht="28.8">
      <c r="A45" s="11" t="s">
        <v>537</v>
      </c>
      <c r="B45" s="11" t="s">
        <v>424</v>
      </c>
      <c r="C45" s="11">
        <v>2009</v>
      </c>
      <c r="D45" s="11" t="s">
        <v>19</v>
      </c>
      <c r="E45" s="11" t="s">
        <v>632</v>
      </c>
      <c r="F45" s="11">
        <v>59</v>
      </c>
      <c r="G45" s="12">
        <f t="shared" si="20"/>
        <v>59</v>
      </c>
      <c r="H45" s="11"/>
      <c r="I45" s="12">
        <f t="shared" si="21"/>
        <v>0</v>
      </c>
      <c r="J45" s="11"/>
      <c r="K45" s="12">
        <f t="shared" si="22"/>
        <v>0</v>
      </c>
      <c r="L45" s="12">
        <f t="shared" si="23"/>
        <v>59</v>
      </c>
      <c r="M45" s="11">
        <v>2</v>
      </c>
      <c r="N45" s="11">
        <v>2</v>
      </c>
      <c r="O45" s="58">
        <v>18</v>
      </c>
      <c r="P45" s="53" t="s">
        <v>538</v>
      </c>
    </row>
    <row r="46" spans="1:1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1"/>
    </row>
    <row r="47" spans="1:16" ht="18">
      <c r="A47" s="2" t="s">
        <v>181</v>
      </c>
      <c r="B47" s="132" t="s">
        <v>12</v>
      </c>
      <c r="C47" s="135" t="s">
        <v>1</v>
      </c>
      <c r="D47" s="136" t="s">
        <v>13</v>
      </c>
      <c r="E47" s="135" t="s">
        <v>11</v>
      </c>
      <c r="F47" s="131" t="s">
        <v>6</v>
      </c>
      <c r="G47" s="131"/>
      <c r="H47" s="131" t="s">
        <v>5</v>
      </c>
      <c r="I47" s="131"/>
      <c r="J47" s="131" t="s">
        <v>6</v>
      </c>
      <c r="K47" s="131"/>
      <c r="L47" s="139" t="s">
        <v>7</v>
      </c>
      <c r="M47" s="135" t="s">
        <v>8</v>
      </c>
      <c r="N47" s="136" t="s">
        <v>9</v>
      </c>
      <c r="O47" s="142" t="s">
        <v>10</v>
      </c>
      <c r="P47" s="179" t="s">
        <v>556</v>
      </c>
    </row>
    <row r="48" spans="1:16" ht="14.4" customHeight="1">
      <c r="A48" s="112" t="s">
        <v>0</v>
      </c>
      <c r="B48" s="133"/>
      <c r="C48" s="135"/>
      <c r="D48" s="137"/>
      <c r="E48" s="135"/>
      <c r="F48" s="131"/>
      <c r="G48" s="131"/>
      <c r="H48" s="131"/>
      <c r="I48" s="131"/>
      <c r="J48" s="131"/>
      <c r="K48" s="131"/>
      <c r="L48" s="139"/>
      <c r="M48" s="135"/>
      <c r="N48" s="137"/>
      <c r="O48" s="142"/>
      <c r="P48" s="180"/>
    </row>
    <row r="49" spans="1:16">
      <c r="A49" s="112"/>
      <c r="B49" s="134"/>
      <c r="C49" s="135"/>
      <c r="D49" s="138"/>
      <c r="E49" s="135"/>
      <c r="F49" s="32" t="s">
        <v>3</v>
      </c>
      <c r="G49" s="33" t="s">
        <v>4</v>
      </c>
      <c r="H49" s="32" t="s">
        <v>3</v>
      </c>
      <c r="I49" s="33" t="s">
        <v>4</v>
      </c>
      <c r="J49" s="32" t="s">
        <v>3</v>
      </c>
      <c r="K49" s="33" t="s">
        <v>4</v>
      </c>
      <c r="L49" s="139"/>
      <c r="M49" s="135"/>
      <c r="N49" s="138"/>
      <c r="O49" s="142"/>
      <c r="P49" s="181"/>
    </row>
    <row r="50" spans="1:16" ht="28.8">
      <c r="A50" s="5" t="s">
        <v>423</v>
      </c>
      <c r="B50" s="34" t="s">
        <v>424</v>
      </c>
      <c r="C50" s="34">
        <v>2009</v>
      </c>
      <c r="D50" s="34" t="s">
        <v>19</v>
      </c>
      <c r="E50" s="34" t="s">
        <v>615</v>
      </c>
      <c r="F50" s="34">
        <v>100</v>
      </c>
      <c r="G50" s="35">
        <f t="shared" ref="G50" si="24">F50</f>
        <v>100</v>
      </c>
      <c r="H50" s="34"/>
      <c r="I50" s="35">
        <f t="shared" ref="I50" si="25">H50*0.5</f>
        <v>0</v>
      </c>
      <c r="J50" s="34"/>
      <c r="K50" s="35">
        <f t="shared" ref="K50" si="26">J50*1.5</f>
        <v>0</v>
      </c>
      <c r="L50" s="35">
        <f t="shared" ref="L50" si="27">K50+I50+G50</f>
        <v>100</v>
      </c>
      <c r="M50" s="34">
        <v>1</v>
      </c>
      <c r="N50" s="34">
        <v>1</v>
      </c>
      <c r="O50" s="72">
        <v>20</v>
      </c>
      <c r="P50" s="79" t="s">
        <v>425</v>
      </c>
    </row>
    <row r="51" spans="1:16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1"/>
    </row>
    <row r="52" spans="1:16" ht="18">
      <c r="A52" s="8" t="s">
        <v>182</v>
      </c>
      <c r="B52" s="132" t="s">
        <v>12</v>
      </c>
      <c r="C52" s="135" t="s">
        <v>1</v>
      </c>
      <c r="D52" s="136" t="s">
        <v>13</v>
      </c>
      <c r="E52" s="135" t="s">
        <v>11</v>
      </c>
      <c r="F52" s="131" t="s">
        <v>6</v>
      </c>
      <c r="G52" s="131"/>
      <c r="H52" s="131" t="s">
        <v>5</v>
      </c>
      <c r="I52" s="131"/>
      <c r="J52" s="131" t="s">
        <v>6</v>
      </c>
      <c r="K52" s="131"/>
      <c r="L52" s="139" t="s">
        <v>7</v>
      </c>
      <c r="M52" s="135" t="s">
        <v>8</v>
      </c>
      <c r="N52" s="136" t="s">
        <v>9</v>
      </c>
      <c r="O52" s="142" t="s">
        <v>10</v>
      </c>
      <c r="P52" s="179" t="s">
        <v>556</v>
      </c>
    </row>
    <row r="53" spans="1:16" ht="14.4" customHeight="1">
      <c r="A53" s="111" t="s">
        <v>0</v>
      </c>
      <c r="B53" s="133"/>
      <c r="C53" s="135"/>
      <c r="D53" s="137"/>
      <c r="E53" s="135"/>
      <c r="F53" s="131"/>
      <c r="G53" s="131"/>
      <c r="H53" s="131"/>
      <c r="I53" s="131"/>
      <c r="J53" s="131"/>
      <c r="K53" s="131"/>
      <c r="L53" s="139"/>
      <c r="M53" s="135"/>
      <c r="N53" s="137"/>
      <c r="O53" s="142"/>
      <c r="P53" s="180"/>
    </row>
    <row r="54" spans="1:16">
      <c r="A54" s="111"/>
      <c r="B54" s="134"/>
      <c r="C54" s="135"/>
      <c r="D54" s="138"/>
      <c r="E54" s="135"/>
      <c r="F54" s="32" t="s">
        <v>3</v>
      </c>
      <c r="G54" s="33" t="s">
        <v>4</v>
      </c>
      <c r="H54" s="32" t="s">
        <v>3</v>
      </c>
      <c r="I54" s="33" t="s">
        <v>4</v>
      </c>
      <c r="J54" s="32" t="s">
        <v>3</v>
      </c>
      <c r="K54" s="33" t="s">
        <v>4</v>
      </c>
      <c r="L54" s="139"/>
      <c r="M54" s="135"/>
      <c r="N54" s="138"/>
      <c r="O54" s="142"/>
      <c r="P54" s="181"/>
    </row>
    <row r="55" spans="1:16" ht="43.2">
      <c r="A55" s="11" t="s">
        <v>442</v>
      </c>
      <c r="B55" s="34" t="s">
        <v>424</v>
      </c>
      <c r="C55" s="34">
        <v>2010</v>
      </c>
      <c r="D55" s="34" t="s">
        <v>19</v>
      </c>
      <c r="E55" s="34" t="s">
        <v>619</v>
      </c>
      <c r="F55" s="34">
        <v>79</v>
      </c>
      <c r="G55" s="35">
        <f t="shared" ref="G55" si="28">F55</f>
        <v>79</v>
      </c>
      <c r="H55" s="34"/>
      <c r="I55" s="35">
        <f t="shared" ref="I55" si="29">H55*0.5</f>
        <v>0</v>
      </c>
      <c r="J55" s="34"/>
      <c r="K55" s="35">
        <f t="shared" ref="K55" si="30">J55*1.5</f>
        <v>0</v>
      </c>
      <c r="L55" s="35">
        <f t="shared" ref="L55" si="31">K55+I55+G55</f>
        <v>79</v>
      </c>
      <c r="M55" s="34">
        <v>1</v>
      </c>
      <c r="N55" s="34">
        <v>1</v>
      </c>
      <c r="O55" s="72">
        <v>20</v>
      </c>
      <c r="P55" s="79" t="s">
        <v>441</v>
      </c>
    </row>
    <row r="56" spans="1:1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1"/>
    </row>
    <row r="58" spans="1:16">
      <c r="A58" t="s">
        <v>571</v>
      </c>
      <c r="G58" t="s">
        <v>572</v>
      </c>
      <c r="H58" t="s">
        <v>572</v>
      </c>
    </row>
  </sheetData>
  <mergeCells count="119">
    <mergeCell ref="P25:P27"/>
    <mergeCell ref="P30:P32"/>
    <mergeCell ref="P35:P37"/>
    <mergeCell ref="P41:P43"/>
    <mergeCell ref="P47:P49"/>
    <mergeCell ref="P52:P54"/>
    <mergeCell ref="H6:O7"/>
    <mergeCell ref="H20:I21"/>
    <mergeCell ref="J20:K21"/>
    <mergeCell ref="L20:L22"/>
    <mergeCell ref="M20:M22"/>
    <mergeCell ref="N20:N22"/>
    <mergeCell ref="O20:O22"/>
    <mergeCell ref="L14:L16"/>
    <mergeCell ref="M14:M16"/>
    <mergeCell ref="N14:N16"/>
    <mergeCell ref="O14:O16"/>
    <mergeCell ref="J25:K26"/>
    <mergeCell ref="L25:L27"/>
    <mergeCell ref="M25:M27"/>
    <mergeCell ref="N25:N27"/>
    <mergeCell ref="O25:O27"/>
    <mergeCell ref="H9:O10"/>
    <mergeCell ref="M30:M32"/>
    <mergeCell ref="E2:G3"/>
    <mergeCell ref="H2:O2"/>
    <mergeCell ref="H3:O3"/>
    <mergeCell ref="E4:G5"/>
    <mergeCell ref="H4:O4"/>
    <mergeCell ref="H5:O5"/>
    <mergeCell ref="P14:P16"/>
    <mergeCell ref="E11:G11"/>
    <mergeCell ref="P20:P22"/>
    <mergeCell ref="C12:D12"/>
    <mergeCell ref="E12:G12"/>
    <mergeCell ref="B14:B16"/>
    <mergeCell ref="C14:C16"/>
    <mergeCell ref="D14:D16"/>
    <mergeCell ref="E14:E16"/>
    <mergeCell ref="F14:G15"/>
    <mergeCell ref="E6:G6"/>
    <mergeCell ref="E7:G7"/>
    <mergeCell ref="E9:G9"/>
    <mergeCell ref="E10:G10"/>
    <mergeCell ref="A15:A16"/>
    <mergeCell ref="B20:B22"/>
    <mergeCell ref="C20:C22"/>
    <mergeCell ref="D20:D22"/>
    <mergeCell ref="E20:E22"/>
    <mergeCell ref="F20:G21"/>
    <mergeCell ref="A21:A22"/>
    <mergeCell ref="H14:I15"/>
    <mergeCell ref="J14:K15"/>
    <mergeCell ref="A26:A27"/>
    <mergeCell ref="B25:B27"/>
    <mergeCell ref="C25:C27"/>
    <mergeCell ref="D25:D27"/>
    <mergeCell ref="E25:E27"/>
    <mergeCell ref="F25:G26"/>
    <mergeCell ref="H25:I26"/>
    <mergeCell ref="J30:K31"/>
    <mergeCell ref="L30:L32"/>
    <mergeCell ref="N30:N32"/>
    <mergeCell ref="O30:O32"/>
    <mergeCell ref="A31:A32"/>
    <mergeCell ref="B30:B32"/>
    <mergeCell ref="C30:C32"/>
    <mergeCell ref="D30:D32"/>
    <mergeCell ref="E30:E32"/>
    <mergeCell ref="F30:G31"/>
    <mergeCell ref="H30:I31"/>
    <mergeCell ref="J35:K36"/>
    <mergeCell ref="L35:L37"/>
    <mergeCell ref="M35:M37"/>
    <mergeCell ref="N35:N37"/>
    <mergeCell ref="O35:O37"/>
    <mergeCell ref="A36:A37"/>
    <mergeCell ref="B35:B37"/>
    <mergeCell ref="C35:C37"/>
    <mergeCell ref="D35:D37"/>
    <mergeCell ref="E35:E37"/>
    <mergeCell ref="F35:G36"/>
    <mergeCell ref="H35:I36"/>
    <mergeCell ref="J41:K42"/>
    <mergeCell ref="L41:L43"/>
    <mergeCell ref="M41:M43"/>
    <mergeCell ref="N41:N43"/>
    <mergeCell ref="O41:O43"/>
    <mergeCell ref="A42:A43"/>
    <mergeCell ref="B41:B43"/>
    <mergeCell ref="C41:C43"/>
    <mergeCell ref="D41:D43"/>
    <mergeCell ref="E41:E43"/>
    <mergeCell ref="F41:G42"/>
    <mergeCell ref="H41:I42"/>
    <mergeCell ref="J47:K48"/>
    <mergeCell ref="L47:L49"/>
    <mergeCell ref="M47:M49"/>
    <mergeCell ref="N47:N49"/>
    <mergeCell ref="O47:O49"/>
    <mergeCell ref="A48:A49"/>
    <mergeCell ref="B47:B49"/>
    <mergeCell ref="C47:C49"/>
    <mergeCell ref="D47:D49"/>
    <mergeCell ref="E47:E49"/>
    <mergeCell ref="F47:G48"/>
    <mergeCell ref="H47:I48"/>
    <mergeCell ref="J52:K53"/>
    <mergeCell ref="L52:L54"/>
    <mergeCell ref="M52:M54"/>
    <mergeCell ref="N52:N54"/>
    <mergeCell ref="O52:O54"/>
    <mergeCell ref="A53:A54"/>
    <mergeCell ref="B52:B54"/>
    <mergeCell ref="C52:C54"/>
    <mergeCell ref="D52:D54"/>
    <mergeCell ref="E52:E54"/>
    <mergeCell ref="F52:G53"/>
    <mergeCell ref="H52:I53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2060"/>
  </sheetPr>
  <dimension ref="A1:P55"/>
  <sheetViews>
    <sheetView workbookViewId="0">
      <selection activeCell="H9" sqref="H9:O10"/>
    </sheetView>
  </sheetViews>
  <sheetFormatPr defaultRowHeight="14.4"/>
  <cols>
    <col min="1" max="1" width="55.5546875" customWidth="1"/>
    <col min="2" max="2" width="9" customWidth="1"/>
    <col min="8" max="11" width="0" hidden="1" customWidth="1"/>
    <col min="13" max="13" width="13.5546875" customWidth="1"/>
    <col min="14" max="14" width="13.44140625" customWidth="1"/>
    <col min="15" max="15" width="23.44140625" customWidth="1"/>
    <col min="16" max="16" width="12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2" t="s">
        <v>183</v>
      </c>
      <c r="B14" s="119" t="s">
        <v>12</v>
      </c>
      <c r="C14" s="114" t="s">
        <v>1</v>
      </c>
      <c r="D14" s="115" t="s">
        <v>13</v>
      </c>
      <c r="E14" s="114" t="s">
        <v>11</v>
      </c>
      <c r="F14" s="112" t="s">
        <v>6</v>
      </c>
      <c r="G14" s="112"/>
      <c r="H14" s="112" t="s">
        <v>5</v>
      </c>
      <c r="I14" s="112"/>
      <c r="J14" s="112" t="s">
        <v>6</v>
      </c>
      <c r="K14" s="112"/>
      <c r="L14" s="113" t="s">
        <v>7</v>
      </c>
      <c r="M14" s="114" t="s">
        <v>8</v>
      </c>
      <c r="N14" s="115" t="s">
        <v>9</v>
      </c>
      <c r="O14" s="118" t="s">
        <v>10</v>
      </c>
      <c r="P14" s="183" t="s">
        <v>556</v>
      </c>
    </row>
    <row r="15" spans="1:16" ht="14.4" customHeight="1">
      <c r="A15" s="112" t="s">
        <v>0</v>
      </c>
      <c r="B15" s="120"/>
      <c r="C15" s="114"/>
      <c r="D15" s="116"/>
      <c r="E15" s="114"/>
      <c r="F15" s="112"/>
      <c r="G15" s="112"/>
      <c r="H15" s="112"/>
      <c r="I15" s="112"/>
      <c r="J15" s="112"/>
      <c r="K15" s="112"/>
      <c r="L15" s="113"/>
      <c r="M15" s="114"/>
      <c r="N15" s="116"/>
      <c r="O15" s="118"/>
      <c r="P15" s="183"/>
    </row>
    <row r="16" spans="1:16">
      <c r="A16" s="112"/>
      <c r="B16" s="121"/>
      <c r="C16" s="114"/>
      <c r="D16" s="117"/>
      <c r="E16" s="114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113"/>
      <c r="M16" s="114"/>
      <c r="N16" s="117"/>
      <c r="O16" s="118"/>
      <c r="P16" s="183"/>
    </row>
    <row r="17" spans="1:16" ht="28.8">
      <c r="A17" s="5" t="s">
        <v>436</v>
      </c>
      <c r="B17" s="5" t="s">
        <v>424</v>
      </c>
      <c r="C17" s="5">
        <v>2008</v>
      </c>
      <c r="D17" s="5" t="s">
        <v>21</v>
      </c>
      <c r="E17" s="5" t="s">
        <v>649</v>
      </c>
      <c r="F17" s="5">
        <v>30</v>
      </c>
      <c r="G17" s="6">
        <f t="shared" ref="G17" si="0">F17</f>
        <v>30</v>
      </c>
      <c r="H17" s="5"/>
      <c r="I17" s="6">
        <f t="shared" ref="I17" si="1">H17*0.5</f>
        <v>0</v>
      </c>
      <c r="J17" s="5">
        <v>0</v>
      </c>
      <c r="K17" s="6">
        <f t="shared" ref="K17" si="2">J17*1.5</f>
        <v>0</v>
      </c>
      <c r="L17" s="6">
        <f t="shared" ref="L17" si="3">K17+I17+G17</f>
        <v>30</v>
      </c>
      <c r="M17" s="5">
        <v>1</v>
      </c>
      <c r="N17" s="5">
        <v>1</v>
      </c>
      <c r="O17" s="59">
        <v>20</v>
      </c>
      <c r="P17" s="51" t="s">
        <v>435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">
      <c r="A19" s="8" t="s">
        <v>184</v>
      </c>
      <c r="B19" s="128" t="s">
        <v>12</v>
      </c>
      <c r="C19" s="123" t="s">
        <v>1</v>
      </c>
      <c r="D19" s="124" t="s">
        <v>13</v>
      </c>
      <c r="E19" s="123" t="s">
        <v>11</v>
      </c>
      <c r="F19" s="111" t="s">
        <v>6</v>
      </c>
      <c r="G19" s="111"/>
      <c r="H19" s="111" t="s">
        <v>5</v>
      </c>
      <c r="I19" s="111"/>
      <c r="J19" s="111" t="s">
        <v>6</v>
      </c>
      <c r="K19" s="111"/>
      <c r="L19" s="122" t="s">
        <v>7</v>
      </c>
      <c r="M19" s="123" t="s">
        <v>8</v>
      </c>
      <c r="N19" s="124" t="s">
        <v>9</v>
      </c>
      <c r="O19" s="127" t="s">
        <v>10</v>
      </c>
      <c r="P19" s="182" t="s">
        <v>556</v>
      </c>
    </row>
    <row r="20" spans="1:16" ht="14.4" customHeight="1">
      <c r="A20" s="111" t="s">
        <v>0</v>
      </c>
      <c r="B20" s="129"/>
      <c r="C20" s="123"/>
      <c r="D20" s="125"/>
      <c r="E20" s="123"/>
      <c r="F20" s="111"/>
      <c r="G20" s="111"/>
      <c r="H20" s="111"/>
      <c r="I20" s="111"/>
      <c r="J20" s="111"/>
      <c r="K20" s="111"/>
      <c r="L20" s="122"/>
      <c r="M20" s="123"/>
      <c r="N20" s="125"/>
      <c r="O20" s="127"/>
      <c r="P20" s="182"/>
    </row>
    <row r="21" spans="1:16">
      <c r="A21" s="111"/>
      <c r="B21" s="130"/>
      <c r="C21" s="123"/>
      <c r="D21" s="126"/>
      <c r="E21" s="123"/>
      <c r="F21" s="9" t="s">
        <v>3</v>
      </c>
      <c r="G21" s="10" t="s">
        <v>4</v>
      </c>
      <c r="H21" s="9" t="s">
        <v>3</v>
      </c>
      <c r="I21" s="10" t="s">
        <v>4</v>
      </c>
      <c r="J21" s="9" t="s">
        <v>3</v>
      </c>
      <c r="K21" s="10" t="s">
        <v>4</v>
      </c>
      <c r="L21" s="122"/>
      <c r="M21" s="123"/>
      <c r="N21" s="126"/>
      <c r="O21" s="127"/>
      <c r="P21" s="182"/>
    </row>
    <row r="22" spans="1:16" ht="28.8">
      <c r="A22" s="11" t="s">
        <v>439</v>
      </c>
      <c r="B22" s="11" t="s">
        <v>424</v>
      </c>
      <c r="C22" s="11">
        <v>2008</v>
      </c>
      <c r="D22" s="11" t="s">
        <v>21</v>
      </c>
      <c r="E22" s="11" t="s">
        <v>651</v>
      </c>
      <c r="F22" s="11">
        <v>76</v>
      </c>
      <c r="G22" s="12">
        <f t="shared" ref="G22" si="4">F22</f>
        <v>76</v>
      </c>
      <c r="H22" s="11"/>
      <c r="I22" s="12">
        <f t="shared" ref="I22" si="5">H22*0.5</f>
        <v>0</v>
      </c>
      <c r="J22" s="11"/>
      <c r="K22" s="12">
        <f t="shared" ref="K22" si="6">J22*1.5</f>
        <v>0</v>
      </c>
      <c r="L22" s="12">
        <f t="shared" ref="L22" si="7">K22+I22+G22</f>
        <v>76</v>
      </c>
      <c r="M22" s="11">
        <v>1</v>
      </c>
      <c r="N22" s="11">
        <v>1</v>
      </c>
      <c r="O22" s="58">
        <v>20</v>
      </c>
      <c r="P22" s="53" t="s">
        <v>435</v>
      </c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"/>
    </row>
    <row r="24" spans="1:16" ht="18">
      <c r="A24" s="2" t="s">
        <v>185</v>
      </c>
      <c r="B24" s="119" t="s">
        <v>12</v>
      </c>
      <c r="C24" s="114" t="s">
        <v>1</v>
      </c>
      <c r="D24" s="115" t="s">
        <v>13</v>
      </c>
      <c r="E24" s="114" t="s">
        <v>11</v>
      </c>
      <c r="F24" s="112" t="s">
        <v>6</v>
      </c>
      <c r="G24" s="112"/>
      <c r="H24" s="112" t="s">
        <v>5</v>
      </c>
      <c r="I24" s="112"/>
      <c r="J24" s="112" t="s">
        <v>6</v>
      </c>
      <c r="K24" s="112"/>
      <c r="L24" s="113" t="s">
        <v>7</v>
      </c>
      <c r="M24" s="114" t="s">
        <v>8</v>
      </c>
      <c r="N24" s="115" t="s">
        <v>9</v>
      </c>
      <c r="O24" s="118" t="s">
        <v>10</v>
      </c>
      <c r="P24" s="183" t="s">
        <v>556</v>
      </c>
    </row>
    <row r="25" spans="1:16" ht="14.4" customHeight="1">
      <c r="A25" s="112" t="s">
        <v>0</v>
      </c>
      <c r="B25" s="120"/>
      <c r="C25" s="114"/>
      <c r="D25" s="116"/>
      <c r="E25" s="114"/>
      <c r="F25" s="112"/>
      <c r="G25" s="112"/>
      <c r="H25" s="112"/>
      <c r="I25" s="112"/>
      <c r="J25" s="112"/>
      <c r="K25" s="112"/>
      <c r="L25" s="113"/>
      <c r="M25" s="114"/>
      <c r="N25" s="116"/>
      <c r="O25" s="118"/>
      <c r="P25" s="183"/>
    </row>
    <row r="26" spans="1:16">
      <c r="A26" s="112"/>
      <c r="B26" s="121"/>
      <c r="C26" s="114"/>
      <c r="D26" s="117"/>
      <c r="E26" s="114"/>
      <c r="F26" s="3" t="s">
        <v>3</v>
      </c>
      <c r="G26" s="4" t="s">
        <v>4</v>
      </c>
      <c r="H26" s="3" t="s">
        <v>3</v>
      </c>
      <c r="I26" s="4" t="s">
        <v>4</v>
      </c>
      <c r="J26" s="3" t="s">
        <v>3</v>
      </c>
      <c r="K26" s="4" t="s">
        <v>4</v>
      </c>
      <c r="L26" s="113"/>
      <c r="M26" s="114"/>
      <c r="N26" s="117"/>
      <c r="O26" s="118"/>
      <c r="P26" s="183"/>
    </row>
    <row r="27" spans="1:16" ht="57.6">
      <c r="A27" s="5" t="s">
        <v>452</v>
      </c>
      <c r="B27" s="5" t="s">
        <v>424</v>
      </c>
      <c r="C27" s="5">
        <v>2007</v>
      </c>
      <c r="D27" s="5" t="s">
        <v>21</v>
      </c>
      <c r="E27" s="5" t="s">
        <v>652</v>
      </c>
      <c r="F27" s="5">
        <v>88</v>
      </c>
      <c r="G27" s="6">
        <f t="shared" ref="G27" si="8">F27</f>
        <v>88</v>
      </c>
      <c r="H27" s="5"/>
      <c r="I27" s="6">
        <f t="shared" ref="I27" si="9">H27*0.5</f>
        <v>0</v>
      </c>
      <c r="J27" s="5"/>
      <c r="K27" s="6">
        <f t="shared" ref="K27" si="10">J27*1.5</f>
        <v>0</v>
      </c>
      <c r="L27" s="6">
        <f t="shared" ref="L27" si="11">K27+I27+G27</f>
        <v>88</v>
      </c>
      <c r="M27" s="5">
        <v>1</v>
      </c>
      <c r="N27" s="5">
        <v>1</v>
      </c>
      <c r="O27" s="59">
        <v>20</v>
      </c>
      <c r="P27" s="51" t="s">
        <v>451</v>
      </c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"/>
    </row>
    <row r="29" spans="1:16" ht="18">
      <c r="A29" s="8" t="s">
        <v>186</v>
      </c>
      <c r="B29" s="128" t="s">
        <v>12</v>
      </c>
      <c r="C29" s="123" t="s">
        <v>1</v>
      </c>
      <c r="D29" s="124" t="s">
        <v>13</v>
      </c>
      <c r="E29" s="123" t="s">
        <v>11</v>
      </c>
      <c r="F29" s="111" t="s">
        <v>6</v>
      </c>
      <c r="G29" s="111"/>
      <c r="H29" s="111" t="s">
        <v>5</v>
      </c>
      <c r="I29" s="111"/>
      <c r="J29" s="111" t="s">
        <v>6</v>
      </c>
      <c r="K29" s="111"/>
      <c r="L29" s="122" t="s">
        <v>7</v>
      </c>
      <c r="M29" s="123" t="s">
        <v>8</v>
      </c>
      <c r="N29" s="124" t="s">
        <v>9</v>
      </c>
      <c r="O29" s="127" t="s">
        <v>10</v>
      </c>
      <c r="P29" s="182" t="s">
        <v>556</v>
      </c>
    </row>
    <row r="30" spans="1:16" ht="14.4" customHeight="1">
      <c r="A30" s="111" t="s">
        <v>0</v>
      </c>
      <c r="B30" s="129"/>
      <c r="C30" s="123"/>
      <c r="D30" s="125"/>
      <c r="E30" s="123"/>
      <c r="F30" s="111"/>
      <c r="G30" s="111"/>
      <c r="H30" s="111"/>
      <c r="I30" s="111"/>
      <c r="J30" s="111"/>
      <c r="K30" s="111"/>
      <c r="L30" s="122"/>
      <c r="M30" s="123"/>
      <c r="N30" s="125"/>
      <c r="O30" s="127"/>
      <c r="P30" s="182"/>
    </row>
    <row r="31" spans="1:16">
      <c r="A31" s="111"/>
      <c r="B31" s="130"/>
      <c r="C31" s="123"/>
      <c r="D31" s="126"/>
      <c r="E31" s="123"/>
      <c r="F31" s="9" t="s">
        <v>3</v>
      </c>
      <c r="G31" s="10" t="s">
        <v>4</v>
      </c>
      <c r="H31" s="9" t="s">
        <v>3</v>
      </c>
      <c r="I31" s="10" t="s">
        <v>4</v>
      </c>
      <c r="J31" s="9" t="s">
        <v>3</v>
      </c>
      <c r="K31" s="10" t="s">
        <v>4</v>
      </c>
      <c r="L31" s="122"/>
      <c r="M31" s="123"/>
      <c r="N31" s="126"/>
      <c r="O31" s="127"/>
      <c r="P31" s="182"/>
    </row>
    <row r="32" spans="1:16" ht="57.6">
      <c r="A32" s="11" t="s">
        <v>443</v>
      </c>
      <c r="B32" s="11" t="s">
        <v>424</v>
      </c>
      <c r="C32" s="11">
        <v>2008</v>
      </c>
      <c r="D32" s="11" t="s">
        <v>21</v>
      </c>
      <c r="E32" s="11" t="s">
        <v>654</v>
      </c>
      <c r="F32" s="11">
        <v>77</v>
      </c>
      <c r="G32" s="12">
        <f t="shared" ref="G32" si="12">F32</f>
        <v>77</v>
      </c>
      <c r="H32" s="11"/>
      <c r="I32" s="12">
        <f t="shared" ref="I32" si="13">H32*0.5</f>
        <v>0</v>
      </c>
      <c r="J32" s="11"/>
      <c r="K32" s="12">
        <f t="shared" ref="K32" si="14">J32*1.5</f>
        <v>0</v>
      </c>
      <c r="L32" s="12">
        <f t="shared" ref="L32" si="15">K32+I32+G32</f>
        <v>77</v>
      </c>
      <c r="M32" s="11">
        <v>1</v>
      </c>
      <c r="N32" s="11">
        <v>1</v>
      </c>
      <c r="O32" s="58">
        <v>20</v>
      </c>
      <c r="P32" s="53" t="s">
        <v>444</v>
      </c>
    </row>
    <row r="33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"/>
    </row>
    <row r="34" spans="1:16" ht="18">
      <c r="A34" s="2" t="s">
        <v>187</v>
      </c>
      <c r="B34" s="119" t="s">
        <v>12</v>
      </c>
      <c r="C34" s="114" t="s">
        <v>1</v>
      </c>
      <c r="D34" s="115" t="s">
        <v>13</v>
      </c>
      <c r="E34" s="114" t="s">
        <v>11</v>
      </c>
      <c r="F34" s="112" t="s">
        <v>6</v>
      </c>
      <c r="G34" s="112"/>
      <c r="H34" s="112" t="s">
        <v>5</v>
      </c>
      <c r="I34" s="112"/>
      <c r="J34" s="112" t="s">
        <v>6</v>
      </c>
      <c r="K34" s="112"/>
      <c r="L34" s="113" t="s">
        <v>7</v>
      </c>
      <c r="M34" s="114" t="s">
        <v>8</v>
      </c>
      <c r="N34" s="115" t="s">
        <v>9</v>
      </c>
      <c r="O34" s="118" t="s">
        <v>10</v>
      </c>
      <c r="P34" s="183" t="s">
        <v>556</v>
      </c>
    </row>
    <row r="35" spans="1:16" ht="14.4" customHeight="1">
      <c r="A35" s="112" t="s">
        <v>0</v>
      </c>
      <c r="B35" s="120"/>
      <c r="C35" s="114"/>
      <c r="D35" s="116"/>
      <c r="E35" s="114"/>
      <c r="F35" s="112"/>
      <c r="G35" s="112"/>
      <c r="H35" s="112"/>
      <c r="I35" s="112"/>
      <c r="J35" s="112"/>
      <c r="K35" s="112"/>
      <c r="L35" s="113"/>
      <c r="M35" s="114"/>
      <c r="N35" s="116"/>
      <c r="O35" s="118"/>
      <c r="P35" s="183"/>
    </row>
    <row r="36" spans="1:16">
      <c r="A36" s="112"/>
      <c r="B36" s="121"/>
      <c r="C36" s="114"/>
      <c r="D36" s="117"/>
      <c r="E36" s="114"/>
      <c r="F36" s="3" t="s">
        <v>3</v>
      </c>
      <c r="G36" s="4" t="s">
        <v>4</v>
      </c>
      <c r="H36" s="3" t="s">
        <v>3</v>
      </c>
      <c r="I36" s="4" t="s">
        <v>4</v>
      </c>
      <c r="J36" s="3" t="s">
        <v>3</v>
      </c>
      <c r="K36" s="4" t="s">
        <v>4</v>
      </c>
      <c r="L36" s="113"/>
      <c r="M36" s="114"/>
      <c r="N36" s="117"/>
      <c r="O36" s="118"/>
      <c r="P36" s="183"/>
    </row>
    <row r="37" spans="1:16" ht="57.6">
      <c r="A37" s="5" t="s">
        <v>448</v>
      </c>
      <c r="B37" s="5" t="s">
        <v>424</v>
      </c>
      <c r="C37" s="5">
        <v>2007</v>
      </c>
      <c r="D37" s="5" t="s">
        <v>21</v>
      </c>
      <c r="E37" s="5" t="s">
        <v>653</v>
      </c>
      <c r="F37" s="5">
        <v>86</v>
      </c>
      <c r="G37" s="6">
        <f t="shared" ref="G37" si="16">F37</f>
        <v>86</v>
      </c>
      <c r="H37" s="5"/>
      <c r="I37" s="6">
        <f t="shared" ref="I37" si="17">H37*0.5</f>
        <v>0</v>
      </c>
      <c r="J37" s="5"/>
      <c r="K37" s="6">
        <f t="shared" ref="K37" si="18">J37*1.5</f>
        <v>0</v>
      </c>
      <c r="L37" s="6">
        <f t="shared" ref="L37" si="19">K37+I37+G37</f>
        <v>86</v>
      </c>
      <c r="M37" s="5">
        <v>1</v>
      </c>
      <c r="N37" s="5">
        <v>1</v>
      </c>
      <c r="O37" s="59">
        <v>20</v>
      </c>
      <c r="P37" s="51" t="s">
        <v>449</v>
      </c>
    </row>
    <row r="38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1"/>
    </row>
    <row r="39" spans="1:16" ht="18">
      <c r="A39" s="8" t="s">
        <v>188</v>
      </c>
      <c r="B39" s="128" t="s">
        <v>12</v>
      </c>
      <c r="C39" s="123" t="s">
        <v>1</v>
      </c>
      <c r="D39" s="124" t="s">
        <v>13</v>
      </c>
      <c r="E39" s="123" t="s">
        <v>11</v>
      </c>
      <c r="F39" s="111" t="s">
        <v>6</v>
      </c>
      <c r="G39" s="111"/>
      <c r="H39" s="111" t="s">
        <v>5</v>
      </c>
      <c r="I39" s="111"/>
      <c r="J39" s="111" t="s">
        <v>6</v>
      </c>
      <c r="K39" s="111"/>
      <c r="L39" s="122" t="s">
        <v>7</v>
      </c>
      <c r="M39" s="123" t="s">
        <v>8</v>
      </c>
      <c r="N39" s="124" t="s">
        <v>9</v>
      </c>
      <c r="O39" s="127" t="s">
        <v>10</v>
      </c>
      <c r="P39" s="182" t="s">
        <v>556</v>
      </c>
    </row>
    <row r="40" spans="1:16" ht="14.4" customHeight="1">
      <c r="A40" s="111" t="s">
        <v>0</v>
      </c>
      <c r="B40" s="129"/>
      <c r="C40" s="123"/>
      <c r="D40" s="125"/>
      <c r="E40" s="123"/>
      <c r="F40" s="111"/>
      <c r="G40" s="111"/>
      <c r="H40" s="111"/>
      <c r="I40" s="111"/>
      <c r="J40" s="111"/>
      <c r="K40" s="111"/>
      <c r="L40" s="122"/>
      <c r="M40" s="123"/>
      <c r="N40" s="125"/>
      <c r="O40" s="127"/>
      <c r="P40" s="182"/>
    </row>
    <row r="41" spans="1:16">
      <c r="A41" s="111"/>
      <c r="B41" s="130"/>
      <c r="C41" s="123"/>
      <c r="D41" s="126"/>
      <c r="E41" s="123"/>
      <c r="F41" s="9" t="s">
        <v>3</v>
      </c>
      <c r="G41" s="10" t="s">
        <v>4</v>
      </c>
      <c r="H41" s="9" t="s">
        <v>3</v>
      </c>
      <c r="I41" s="10" t="s">
        <v>4</v>
      </c>
      <c r="J41" s="9" t="s">
        <v>3</v>
      </c>
      <c r="K41" s="10" t="s">
        <v>4</v>
      </c>
      <c r="L41" s="122"/>
      <c r="M41" s="123"/>
      <c r="N41" s="126"/>
      <c r="O41" s="127"/>
      <c r="P41" s="182"/>
    </row>
    <row r="42" spans="1:16" ht="86.4">
      <c r="A42" s="11" t="s">
        <v>458</v>
      </c>
      <c r="B42" s="11" t="s">
        <v>424</v>
      </c>
      <c r="C42" s="11">
        <v>2008</v>
      </c>
      <c r="D42" s="11" t="s">
        <v>21</v>
      </c>
      <c r="E42" s="11" t="s">
        <v>679</v>
      </c>
      <c r="F42" s="11">
        <v>90</v>
      </c>
      <c r="G42" s="12">
        <f t="shared" ref="G42" si="20">F42</f>
        <v>90</v>
      </c>
      <c r="H42" s="11"/>
      <c r="I42" s="12">
        <f t="shared" ref="I42" si="21">H42*0.5</f>
        <v>0</v>
      </c>
      <c r="J42" s="11"/>
      <c r="K42" s="12">
        <f t="shared" ref="K42" si="22">J42*1.5</f>
        <v>0</v>
      </c>
      <c r="L42" s="12">
        <f t="shared" ref="L42" si="23">K42+I42+G42</f>
        <v>90</v>
      </c>
      <c r="M42" s="11">
        <v>1</v>
      </c>
      <c r="N42" s="11">
        <v>1</v>
      </c>
      <c r="O42" s="58">
        <v>20</v>
      </c>
      <c r="P42" s="53" t="s">
        <v>459</v>
      </c>
    </row>
    <row r="43" spans="1:1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1"/>
    </row>
    <row r="44" spans="1:16" ht="18">
      <c r="A44" s="2" t="s">
        <v>189</v>
      </c>
      <c r="B44" s="119" t="s">
        <v>12</v>
      </c>
      <c r="C44" s="114" t="s">
        <v>1</v>
      </c>
      <c r="D44" s="115" t="s">
        <v>13</v>
      </c>
      <c r="E44" s="114" t="s">
        <v>11</v>
      </c>
      <c r="F44" s="112" t="s">
        <v>6</v>
      </c>
      <c r="G44" s="112"/>
      <c r="H44" s="112" t="s">
        <v>5</v>
      </c>
      <c r="I44" s="112"/>
      <c r="J44" s="112" t="s">
        <v>6</v>
      </c>
      <c r="K44" s="112"/>
      <c r="L44" s="113" t="s">
        <v>7</v>
      </c>
      <c r="M44" s="114" t="s">
        <v>8</v>
      </c>
      <c r="N44" s="115" t="s">
        <v>9</v>
      </c>
      <c r="O44" s="118" t="s">
        <v>10</v>
      </c>
      <c r="P44" s="183" t="s">
        <v>556</v>
      </c>
    </row>
    <row r="45" spans="1:16" ht="14.4" customHeight="1">
      <c r="A45" s="112" t="s">
        <v>0</v>
      </c>
      <c r="B45" s="120"/>
      <c r="C45" s="114"/>
      <c r="D45" s="116"/>
      <c r="E45" s="114"/>
      <c r="F45" s="112"/>
      <c r="G45" s="112"/>
      <c r="H45" s="112"/>
      <c r="I45" s="112"/>
      <c r="J45" s="112"/>
      <c r="K45" s="112"/>
      <c r="L45" s="113"/>
      <c r="M45" s="114"/>
      <c r="N45" s="116"/>
      <c r="O45" s="118"/>
      <c r="P45" s="183"/>
    </row>
    <row r="46" spans="1:16">
      <c r="A46" s="112"/>
      <c r="B46" s="121"/>
      <c r="C46" s="114"/>
      <c r="D46" s="117"/>
      <c r="E46" s="114"/>
      <c r="F46" s="3" t="s">
        <v>3</v>
      </c>
      <c r="G46" s="4" t="s">
        <v>4</v>
      </c>
      <c r="H46" s="3" t="s">
        <v>3</v>
      </c>
      <c r="I46" s="4" t="s">
        <v>4</v>
      </c>
      <c r="J46" s="3" t="s">
        <v>3</v>
      </c>
      <c r="K46" s="4" t="s">
        <v>4</v>
      </c>
      <c r="L46" s="113"/>
      <c r="M46" s="114"/>
      <c r="N46" s="117"/>
      <c r="O46" s="118"/>
      <c r="P46" s="183"/>
    </row>
    <row r="47" spans="1:16" ht="28.8">
      <c r="A47" s="5" t="s">
        <v>438</v>
      </c>
      <c r="B47" s="5" t="s">
        <v>424</v>
      </c>
      <c r="C47" s="5">
        <v>2008</v>
      </c>
      <c r="D47" s="5" t="s">
        <v>14</v>
      </c>
      <c r="E47" s="5" t="s">
        <v>618</v>
      </c>
      <c r="F47" s="5">
        <v>73</v>
      </c>
      <c r="G47" s="6">
        <f t="shared" ref="G47" si="24">F47</f>
        <v>73</v>
      </c>
      <c r="H47" s="5"/>
      <c r="I47" s="6">
        <f t="shared" ref="I47" si="25">H47*0.5</f>
        <v>0</v>
      </c>
      <c r="J47" s="5"/>
      <c r="K47" s="6">
        <f t="shared" ref="K47" si="26">J47*1.5</f>
        <v>0</v>
      </c>
      <c r="L47" s="6">
        <f t="shared" ref="L47" si="27">K47+I47+G47</f>
        <v>73</v>
      </c>
      <c r="M47" s="5">
        <v>1</v>
      </c>
      <c r="N47" s="5">
        <v>1</v>
      </c>
      <c r="O47" s="59">
        <v>20</v>
      </c>
      <c r="P47" s="51" t="s">
        <v>435</v>
      </c>
    </row>
    <row r="48" spans="1:16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1"/>
    </row>
    <row r="49" spans="1:16" ht="18">
      <c r="A49" s="8" t="s">
        <v>190</v>
      </c>
      <c r="B49" s="128" t="s">
        <v>12</v>
      </c>
      <c r="C49" s="123" t="s">
        <v>1</v>
      </c>
      <c r="D49" s="124" t="s">
        <v>13</v>
      </c>
      <c r="E49" s="123" t="s">
        <v>11</v>
      </c>
      <c r="F49" s="111" t="s">
        <v>6</v>
      </c>
      <c r="G49" s="111"/>
      <c r="H49" s="111" t="s">
        <v>5</v>
      </c>
      <c r="I49" s="111"/>
      <c r="J49" s="111" t="s">
        <v>6</v>
      </c>
      <c r="K49" s="111"/>
      <c r="L49" s="122" t="s">
        <v>7</v>
      </c>
      <c r="M49" s="123" t="s">
        <v>8</v>
      </c>
      <c r="N49" s="124" t="s">
        <v>9</v>
      </c>
      <c r="O49" s="127" t="s">
        <v>10</v>
      </c>
      <c r="P49" s="182" t="s">
        <v>556</v>
      </c>
    </row>
    <row r="50" spans="1:16" ht="14.4" customHeight="1">
      <c r="A50" s="111" t="s">
        <v>0</v>
      </c>
      <c r="B50" s="129"/>
      <c r="C50" s="123"/>
      <c r="D50" s="125"/>
      <c r="E50" s="123"/>
      <c r="F50" s="111"/>
      <c r="G50" s="111"/>
      <c r="H50" s="111"/>
      <c r="I50" s="111"/>
      <c r="J50" s="111"/>
      <c r="K50" s="111"/>
      <c r="L50" s="122"/>
      <c r="M50" s="123"/>
      <c r="N50" s="125"/>
      <c r="O50" s="127"/>
      <c r="P50" s="182"/>
    </row>
    <row r="51" spans="1:16">
      <c r="A51" s="111"/>
      <c r="B51" s="130"/>
      <c r="C51" s="123"/>
      <c r="D51" s="126"/>
      <c r="E51" s="123"/>
      <c r="F51" s="9" t="s">
        <v>3</v>
      </c>
      <c r="G51" s="10" t="s">
        <v>4</v>
      </c>
      <c r="H51" s="9" t="s">
        <v>3</v>
      </c>
      <c r="I51" s="10" t="s">
        <v>4</v>
      </c>
      <c r="J51" s="9" t="s">
        <v>3</v>
      </c>
      <c r="K51" s="10" t="s">
        <v>4</v>
      </c>
      <c r="L51" s="122"/>
      <c r="M51" s="123"/>
      <c r="N51" s="126"/>
      <c r="O51" s="127"/>
      <c r="P51" s="182"/>
    </row>
    <row r="52" spans="1:16" ht="57.6">
      <c r="A52" s="11" t="s">
        <v>464</v>
      </c>
      <c r="B52" s="11" t="s">
        <v>424</v>
      </c>
      <c r="C52" s="11">
        <v>2009</v>
      </c>
      <c r="D52" s="11" t="s">
        <v>14</v>
      </c>
      <c r="E52" s="11" t="s">
        <v>622</v>
      </c>
      <c r="F52" s="11">
        <v>54</v>
      </c>
      <c r="G52" s="12">
        <f t="shared" ref="G52" si="28">F52</f>
        <v>54</v>
      </c>
      <c r="H52" s="11"/>
      <c r="I52" s="12">
        <f t="shared" ref="I52" si="29">H52*0.5</f>
        <v>0</v>
      </c>
      <c r="J52" s="11"/>
      <c r="K52" s="12">
        <f t="shared" ref="K52" si="30">J52*1.5</f>
        <v>0</v>
      </c>
      <c r="L52" s="12">
        <f t="shared" ref="L52" si="31">K52+I52+G52</f>
        <v>54</v>
      </c>
      <c r="M52" s="11">
        <v>1</v>
      </c>
      <c r="N52" s="11">
        <v>1</v>
      </c>
      <c r="O52" s="58">
        <v>20</v>
      </c>
      <c r="P52" s="53" t="s">
        <v>465</v>
      </c>
    </row>
    <row r="53" spans="1:16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1"/>
    </row>
    <row r="55" spans="1:16">
      <c r="A55" t="s">
        <v>571</v>
      </c>
      <c r="G55" t="s">
        <v>572</v>
      </c>
      <c r="H55" t="s">
        <v>572</v>
      </c>
    </row>
  </sheetData>
  <mergeCells count="119">
    <mergeCell ref="P49:P51"/>
    <mergeCell ref="P44:P46"/>
    <mergeCell ref="P39:P41"/>
    <mergeCell ref="P34:P36"/>
    <mergeCell ref="P24:P26"/>
    <mergeCell ref="P19:P21"/>
    <mergeCell ref="P14:P16"/>
    <mergeCell ref="H6:O7"/>
    <mergeCell ref="H19:I20"/>
    <mergeCell ref="J19:K20"/>
    <mergeCell ref="L19:L21"/>
    <mergeCell ref="M19:M21"/>
    <mergeCell ref="N19:N21"/>
    <mergeCell ref="O19:O21"/>
    <mergeCell ref="L14:L16"/>
    <mergeCell ref="M14:M16"/>
    <mergeCell ref="N14:N16"/>
    <mergeCell ref="O14:O16"/>
    <mergeCell ref="J24:K25"/>
    <mergeCell ref="L24:L26"/>
    <mergeCell ref="M24:M26"/>
    <mergeCell ref="N24:N26"/>
    <mergeCell ref="O24:O26"/>
    <mergeCell ref="H9:O10"/>
    <mergeCell ref="E2:G3"/>
    <mergeCell ref="H2:O2"/>
    <mergeCell ref="H3:O3"/>
    <mergeCell ref="E4:G5"/>
    <mergeCell ref="H4:O4"/>
    <mergeCell ref="H5:O5"/>
    <mergeCell ref="P29:P31"/>
    <mergeCell ref="E11:G11"/>
    <mergeCell ref="M29:M31"/>
    <mergeCell ref="N29:N31"/>
    <mergeCell ref="O29:O31"/>
    <mergeCell ref="C12:D12"/>
    <mergeCell ref="E12:G12"/>
    <mergeCell ref="B14:B16"/>
    <mergeCell ref="C14:C16"/>
    <mergeCell ref="D14:D16"/>
    <mergeCell ref="E14:E16"/>
    <mergeCell ref="F14:G15"/>
    <mergeCell ref="E6:G6"/>
    <mergeCell ref="E7:G7"/>
    <mergeCell ref="E9:G9"/>
    <mergeCell ref="E10:G10"/>
    <mergeCell ref="A15:A16"/>
    <mergeCell ref="B19:B21"/>
    <mergeCell ref="C19:C21"/>
    <mergeCell ref="D19:D21"/>
    <mergeCell ref="E19:E21"/>
    <mergeCell ref="F19:G20"/>
    <mergeCell ref="A20:A21"/>
    <mergeCell ref="H14:I15"/>
    <mergeCell ref="J14:K15"/>
    <mergeCell ref="A25:A26"/>
    <mergeCell ref="B24:B26"/>
    <mergeCell ref="C24:C26"/>
    <mergeCell ref="D24:D26"/>
    <mergeCell ref="E24:E26"/>
    <mergeCell ref="F24:G25"/>
    <mergeCell ref="H24:I25"/>
    <mergeCell ref="J29:K30"/>
    <mergeCell ref="L29:L31"/>
    <mergeCell ref="A30:A31"/>
    <mergeCell ref="B29:B31"/>
    <mergeCell ref="C29:C31"/>
    <mergeCell ref="D29:D31"/>
    <mergeCell ref="E29:E31"/>
    <mergeCell ref="F29:G30"/>
    <mergeCell ref="H29:I30"/>
    <mergeCell ref="J34:K35"/>
    <mergeCell ref="L34:L36"/>
    <mergeCell ref="M34:M36"/>
    <mergeCell ref="N34:N36"/>
    <mergeCell ref="O34:O36"/>
    <mergeCell ref="A35:A36"/>
    <mergeCell ref="B34:B36"/>
    <mergeCell ref="C34:C36"/>
    <mergeCell ref="D34:D36"/>
    <mergeCell ref="E34:E36"/>
    <mergeCell ref="F34:G35"/>
    <mergeCell ref="H34:I35"/>
    <mergeCell ref="J39:K40"/>
    <mergeCell ref="L39:L41"/>
    <mergeCell ref="M39:M41"/>
    <mergeCell ref="N39:N41"/>
    <mergeCell ref="O39:O41"/>
    <mergeCell ref="A40:A41"/>
    <mergeCell ref="B39:B41"/>
    <mergeCell ref="C39:C41"/>
    <mergeCell ref="D39:D41"/>
    <mergeCell ref="E39:E41"/>
    <mergeCell ref="F39:G40"/>
    <mergeCell ref="H39:I40"/>
    <mergeCell ref="J44:K45"/>
    <mergeCell ref="L44:L46"/>
    <mergeCell ref="M44:M46"/>
    <mergeCell ref="N44:N46"/>
    <mergeCell ref="O44:O46"/>
    <mergeCell ref="A45:A46"/>
    <mergeCell ref="B44:B46"/>
    <mergeCell ref="C44:C46"/>
    <mergeCell ref="D44:D46"/>
    <mergeCell ref="E44:E46"/>
    <mergeCell ref="F44:G45"/>
    <mergeCell ref="H44:I45"/>
    <mergeCell ref="J49:K50"/>
    <mergeCell ref="L49:L51"/>
    <mergeCell ref="M49:M51"/>
    <mergeCell ref="N49:N51"/>
    <mergeCell ref="O49:O51"/>
    <mergeCell ref="A50:A51"/>
    <mergeCell ref="B49:B51"/>
    <mergeCell ref="C49:C51"/>
    <mergeCell ref="D49:D51"/>
    <mergeCell ref="E49:E51"/>
    <mergeCell ref="F49:G50"/>
    <mergeCell ref="H49:I50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2060"/>
  </sheetPr>
  <dimension ref="A1:P53"/>
  <sheetViews>
    <sheetView workbookViewId="0">
      <selection activeCell="H9" sqref="H9:O10"/>
    </sheetView>
  </sheetViews>
  <sheetFormatPr defaultRowHeight="14.4"/>
  <cols>
    <col min="1" max="1" width="56.88671875" customWidth="1"/>
    <col min="8" max="11" width="0" hidden="1" customWidth="1"/>
    <col min="14" max="14" width="27.44140625" customWidth="1"/>
    <col min="15" max="15" width="15.6640625" customWidth="1"/>
    <col min="16" max="16" width="18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2" t="s">
        <v>191</v>
      </c>
      <c r="B14" s="119" t="s">
        <v>12</v>
      </c>
      <c r="C14" s="114" t="s">
        <v>1</v>
      </c>
      <c r="D14" s="115" t="s">
        <v>13</v>
      </c>
      <c r="E14" s="114" t="s">
        <v>11</v>
      </c>
      <c r="F14" s="112" t="s">
        <v>6</v>
      </c>
      <c r="G14" s="112"/>
      <c r="H14" s="112" t="s">
        <v>5</v>
      </c>
      <c r="I14" s="112"/>
      <c r="J14" s="112" t="s">
        <v>6</v>
      </c>
      <c r="K14" s="112"/>
      <c r="L14" s="113" t="s">
        <v>7</v>
      </c>
      <c r="M14" s="114" t="s">
        <v>8</v>
      </c>
      <c r="N14" s="115" t="s">
        <v>9</v>
      </c>
      <c r="O14" s="118" t="s">
        <v>10</v>
      </c>
      <c r="P14" s="183" t="s">
        <v>556</v>
      </c>
    </row>
    <row r="15" spans="1:16" ht="14.4" customHeight="1">
      <c r="A15" s="112" t="s">
        <v>0</v>
      </c>
      <c r="B15" s="120"/>
      <c r="C15" s="114"/>
      <c r="D15" s="116"/>
      <c r="E15" s="114"/>
      <c r="F15" s="112"/>
      <c r="G15" s="112"/>
      <c r="H15" s="112"/>
      <c r="I15" s="112"/>
      <c r="J15" s="112"/>
      <c r="K15" s="112"/>
      <c r="L15" s="113"/>
      <c r="M15" s="114"/>
      <c r="N15" s="116"/>
      <c r="O15" s="118"/>
      <c r="P15" s="183"/>
    </row>
    <row r="16" spans="1:16">
      <c r="A16" s="112"/>
      <c r="B16" s="121"/>
      <c r="C16" s="114"/>
      <c r="D16" s="117"/>
      <c r="E16" s="114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113"/>
      <c r="M16" s="114"/>
      <c r="N16" s="117"/>
      <c r="O16" s="118"/>
      <c r="P16" s="183"/>
    </row>
    <row r="17" spans="1:16" ht="28.8">
      <c r="A17" s="5" t="s">
        <v>460</v>
      </c>
      <c r="B17" s="5" t="s">
        <v>424</v>
      </c>
      <c r="C17" s="5">
        <v>2008</v>
      </c>
      <c r="D17" s="5" t="s">
        <v>38</v>
      </c>
      <c r="E17" s="5" t="s">
        <v>669</v>
      </c>
      <c r="F17" s="5">
        <v>51</v>
      </c>
      <c r="G17" s="6">
        <f t="shared" ref="G17" si="0">F17</f>
        <v>51</v>
      </c>
      <c r="H17" s="5"/>
      <c r="I17" s="6">
        <f t="shared" ref="I17" si="1">H17*0.5</f>
        <v>0</v>
      </c>
      <c r="J17" s="5"/>
      <c r="K17" s="6">
        <f t="shared" ref="K17" si="2">J17*1.5</f>
        <v>0</v>
      </c>
      <c r="L17" s="6">
        <f t="shared" ref="L17" si="3">K17+I17+G17</f>
        <v>51</v>
      </c>
      <c r="M17" s="5">
        <v>1</v>
      </c>
      <c r="N17" s="5">
        <v>1</v>
      </c>
      <c r="O17" s="59">
        <v>20</v>
      </c>
      <c r="P17" s="51" t="s">
        <v>461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">
      <c r="A19" s="2" t="s">
        <v>192</v>
      </c>
      <c r="B19" s="119" t="s">
        <v>12</v>
      </c>
      <c r="C19" s="114" t="s">
        <v>1</v>
      </c>
      <c r="D19" s="115" t="s">
        <v>13</v>
      </c>
      <c r="E19" s="114" t="s">
        <v>11</v>
      </c>
      <c r="F19" s="112" t="s">
        <v>6</v>
      </c>
      <c r="G19" s="112"/>
      <c r="H19" s="112" t="s">
        <v>5</v>
      </c>
      <c r="I19" s="112"/>
      <c r="J19" s="112" t="s">
        <v>6</v>
      </c>
      <c r="K19" s="112"/>
      <c r="L19" s="113" t="s">
        <v>7</v>
      </c>
      <c r="M19" s="114" t="s">
        <v>8</v>
      </c>
      <c r="N19" s="115" t="s">
        <v>9</v>
      </c>
      <c r="O19" s="118" t="s">
        <v>10</v>
      </c>
      <c r="P19" s="183" t="s">
        <v>556</v>
      </c>
    </row>
    <row r="20" spans="1:16" ht="14.4" customHeight="1">
      <c r="A20" s="112" t="s">
        <v>0</v>
      </c>
      <c r="B20" s="120"/>
      <c r="C20" s="114"/>
      <c r="D20" s="116"/>
      <c r="E20" s="114"/>
      <c r="F20" s="112"/>
      <c r="G20" s="112"/>
      <c r="H20" s="112"/>
      <c r="I20" s="112"/>
      <c r="J20" s="112"/>
      <c r="K20" s="112"/>
      <c r="L20" s="113"/>
      <c r="M20" s="114"/>
      <c r="N20" s="116"/>
      <c r="O20" s="118"/>
      <c r="P20" s="183"/>
    </row>
    <row r="21" spans="1:16">
      <c r="A21" s="112"/>
      <c r="B21" s="121"/>
      <c r="C21" s="114"/>
      <c r="D21" s="117"/>
      <c r="E21" s="114"/>
      <c r="F21" s="3" t="s">
        <v>3</v>
      </c>
      <c r="G21" s="4" t="s">
        <v>4</v>
      </c>
      <c r="H21" s="3" t="s">
        <v>3</v>
      </c>
      <c r="I21" s="4" t="s">
        <v>4</v>
      </c>
      <c r="J21" s="3" t="s">
        <v>3</v>
      </c>
      <c r="K21" s="4" t="s">
        <v>4</v>
      </c>
      <c r="L21" s="113"/>
      <c r="M21" s="114"/>
      <c r="N21" s="117"/>
      <c r="O21" s="118"/>
      <c r="P21" s="183"/>
    </row>
    <row r="22" spans="1:16">
      <c r="A22" s="5" t="s">
        <v>480</v>
      </c>
      <c r="B22" s="5" t="s">
        <v>424</v>
      </c>
      <c r="C22" s="5">
        <v>2006</v>
      </c>
      <c r="D22" s="5" t="s">
        <v>38</v>
      </c>
      <c r="E22" s="5" t="s">
        <v>675</v>
      </c>
      <c r="F22" s="5">
        <v>51</v>
      </c>
      <c r="G22" s="6">
        <f t="shared" ref="G22" si="4">F22</f>
        <v>51</v>
      </c>
      <c r="H22" s="5"/>
      <c r="I22" s="6">
        <f t="shared" ref="I22" si="5">H22*0.5</f>
        <v>0</v>
      </c>
      <c r="J22" s="5"/>
      <c r="K22" s="6">
        <f t="shared" ref="K22" si="6">J22*1.5</f>
        <v>0</v>
      </c>
      <c r="L22" s="6">
        <f t="shared" ref="L22" si="7">K22+I22+G22</f>
        <v>51</v>
      </c>
      <c r="M22" s="5">
        <v>1</v>
      </c>
      <c r="N22" s="5">
        <v>1</v>
      </c>
      <c r="O22" s="59">
        <v>20</v>
      </c>
      <c r="P22" s="51" t="s">
        <v>481</v>
      </c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"/>
    </row>
    <row r="24" spans="1:16" ht="18">
      <c r="A24" s="8" t="s">
        <v>193</v>
      </c>
      <c r="B24" s="128" t="s">
        <v>12</v>
      </c>
      <c r="C24" s="123" t="s">
        <v>1</v>
      </c>
      <c r="D24" s="124" t="s">
        <v>13</v>
      </c>
      <c r="E24" s="123" t="s">
        <v>11</v>
      </c>
      <c r="F24" s="111" t="s">
        <v>6</v>
      </c>
      <c r="G24" s="111"/>
      <c r="H24" s="111" t="s">
        <v>5</v>
      </c>
      <c r="I24" s="111"/>
      <c r="J24" s="111" t="s">
        <v>6</v>
      </c>
      <c r="K24" s="111"/>
      <c r="L24" s="122" t="s">
        <v>7</v>
      </c>
      <c r="M24" s="123" t="s">
        <v>8</v>
      </c>
      <c r="N24" s="124" t="s">
        <v>9</v>
      </c>
      <c r="O24" s="127" t="s">
        <v>10</v>
      </c>
      <c r="P24" s="182" t="s">
        <v>556</v>
      </c>
    </row>
    <row r="25" spans="1:16" ht="14.4" customHeight="1">
      <c r="A25" s="111" t="s">
        <v>0</v>
      </c>
      <c r="B25" s="129"/>
      <c r="C25" s="123"/>
      <c r="D25" s="125"/>
      <c r="E25" s="123"/>
      <c r="F25" s="111"/>
      <c r="G25" s="111"/>
      <c r="H25" s="111"/>
      <c r="I25" s="111"/>
      <c r="J25" s="111"/>
      <c r="K25" s="111"/>
      <c r="L25" s="122"/>
      <c r="M25" s="123"/>
      <c r="N25" s="125"/>
      <c r="O25" s="127"/>
      <c r="P25" s="182"/>
    </row>
    <row r="26" spans="1:16">
      <c r="A26" s="111"/>
      <c r="B26" s="130"/>
      <c r="C26" s="123"/>
      <c r="D26" s="126"/>
      <c r="E26" s="123"/>
      <c r="F26" s="9" t="s">
        <v>3</v>
      </c>
      <c r="G26" s="10" t="s">
        <v>4</v>
      </c>
      <c r="H26" s="9" t="s">
        <v>3</v>
      </c>
      <c r="I26" s="10" t="s">
        <v>4</v>
      </c>
      <c r="J26" s="9" t="s">
        <v>3</v>
      </c>
      <c r="K26" s="10" t="s">
        <v>4</v>
      </c>
      <c r="L26" s="122"/>
      <c r="M26" s="123"/>
      <c r="N26" s="126"/>
      <c r="O26" s="127"/>
      <c r="P26" s="182"/>
    </row>
    <row r="27" spans="1:16" ht="43.2">
      <c r="A27" s="11" t="s">
        <v>482</v>
      </c>
      <c r="B27" s="11" t="s">
        <v>424</v>
      </c>
      <c r="C27" s="11">
        <v>2003</v>
      </c>
      <c r="D27" s="11" t="s">
        <v>38</v>
      </c>
      <c r="E27" s="11" t="s">
        <v>656</v>
      </c>
      <c r="F27" s="11">
        <v>46</v>
      </c>
      <c r="G27" s="12">
        <f t="shared" ref="G27:G28" si="8">F27</f>
        <v>46</v>
      </c>
      <c r="H27" s="11"/>
      <c r="I27" s="12">
        <f t="shared" ref="I27:I28" si="9">H27*0.5</f>
        <v>0</v>
      </c>
      <c r="J27" s="11"/>
      <c r="K27" s="12">
        <f t="shared" ref="K27:K28" si="10">J27*1.5</f>
        <v>0</v>
      </c>
      <c r="L27" s="12">
        <f t="shared" ref="L27:L28" si="11">K27+I27+G27</f>
        <v>46</v>
      </c>
      <c r="M27" s="11">
        <v>1</v>
      </c>
      <c r="N27" s="11">
        <v>1</v>
      </c>
      <c r="O27" s="58">
        <v>20</v>
      </c>
      <c r="P27" s="53" t="s">
        <v>483</v>
      </c>
    </row>
    <row r="28" spans="1:16">
      <c r="A28" s="11" t="s">
        <v>484</v>
      </c>
      <c r="B28" s="11" t="s">
        <v>424</v>
      </c>
      <c r="C28" s="11">
        <v>2005</v>
      </c>
      <c r="D28" s="11" t="s">
        <v>38</v>
      </c>
      <c r="E28" s="11" t="s">
        <v>653</v>
      </c>
      <c r="F28" s="11">
        <v>43</v>
      </c>
      <c r="G28" s="12">
        <f t="shared" si="8"/>
        <v>43</v>
      </c>
      <c r="H28" s="11"/>
      <c r="I28" s="12">
        <f t="shared" si="9"/>
        <v>0</v>
      </c>
      <c r="J28" s="11"/>
      <c r="K28" s="12">
        <f t="shared" si="10"/>
        <v>0</v>
      </c>
      <c r="L28" s="12">
        <f t="shared" si="11"/>
        <v>43</v>
      </c>
      <c r="M28" s="11">
        <v>2</v>
      </c>
      <c r="N28" s="11">
        <v>2</v>
      </c>
      <c r="O28" s="58">
        <v>18</v>
      </c>
      <c r="P28" s="11" t="s">
        <v>485</v>
      </c>
    </row>
    <row r="29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"/>
    </row>
    <row r="30" spans="1:16" ht="18">
      <c r="A30" s="2" t="s">
        <v>194</v>
      </c>
      <c r="B30" s="119" t="s">
        <v>12</v>
      </c>
      <c r="C30" s="114" t="s">
        <v>1</v>
      </c>
      <c r="D30" s="115" t="s">
        <v>13</v>
      </c>
      <c r="E30" s="114" t="s">
        <v>11</v>
      </c>
      <c r="F30" s="112" t="s">
        <v>6</v>
      </c>
      <c r="G30" s="112"/>
      <c r="H30" s="112" t="s">
        <v>5</v>
      </c>
      <c r="I30" s="112"/>
      <c r="J30" s="112" t="s">
        <v>6</v>
      </c>
      <c r="K30" s="112"/>
      <c r="L30" s="113" t="s">
        <v>7</v>
      </c>
      <c r="M30" s="114" t="s">
        <v>8</v>
      </c>
      <c r="N30" s="115" t="s">
        <v>9</v>
      </c>
      <c r="O30" s="118" t="s">
        <v>10</v>
      </c>
      <c r="P30" s="183" t="s">
        <v>556</v>
      </c>
    </row>
    <row r="31" spans="1:16" ht="14.4" customHeight="1">
      <c r="A31" s="112" t="s">
        <v>0</v>
      </c>
      <c r="B31" s="120"/>
      <c r="C31" s="114"/>
      <c r="D31" s="116"/>
      <c r="E31" s="114"/>
      <c r="F31" s="112"/>
      <c r="G31" s="112"/>
      <c r="H31" s="112"/>
      <c r="I31" s="112"/>
      <c r="J31" s="112"/>
      <c r="K31" s="112"/>
      <c r="L31" s="113"/>
      <c r="M31" s="114"/>
      <c r="N31" s="116"/>
      <c r="O31" s="118"/>
      <c r="P31" s="183"/>
    </row>
    <row r="32" spans="1:16">
      <c r="A32" s="112"/>
      <c r="B32" s="121"/>
      <c r="C32" s="114"/>
      <c r="D32" s="117"/>
      <c r="E32" s="114"/>
      <c r="F32" s="3" t="s">
        <v>3</v>
      </c>
      <c r="G32" s="4" t="s">
        <v>4</v>
      </c>
      <c r="H32" s="3" t="s">
        <v>3</v>
      </c>
      <c r="I32" s="4" t="s">
        <v>4</v>
      </c>
      <c r="J32" s="3" t="s">
        <v>3</v>
      </c>
      <c r="K32" s="4" t="s">
        <v>4</v>
      </c>
      <c r="L32" s="113"/>
      <c r="M32" s="114"/>
      <c r="N32" s="117"/>
      <c r="O32" s="118"/>
      <c r="P32" s="183"/>
    </row>
    <row r="33" spans="1:16" ht="28.8">
      <c r="A33" s="5" t="s">
        <v>524</v>
      </c>
      <c r="B33" s="5" t="s">
        <v>424</v>
      </c>
      <c r="C33" s="5">
        <v>2004</v>
      </c>
      <c r="D33" s="5" t="s">
        <v>38</v>
      </c>
      <c r="E33" s="5" t="s">
        <v>692</v>
      </c>
      <c r="F33" s="5">
        <v>51</v>
      </c>
      <c r="G33" s="6">
        <f t="shared" ref="G33" si="12">F33</f>
        <v>51</v>
      </c>
      <c r="H33" s="5"/>
      <c r="I33" s="6">
        <f t="shared" ref="I33" si="13">H33*0.5</f>
        <v>0</v>
      </c>
      <c r="J33" s="5"/>
      <c r="K33" s="6">
        <f t="shared" ref="K33" si="14">J33*1.5</f>
        <v>0</v>
      </c>
      <c r="L33" s="6">
        <f t="shared" ref="L33" si="15">K33+I33+G33</f>
        <v>51</v>
      </c>
      <c r="M33" s="5">
        <v>1</v>
      </c>
      <c r="N33" s="5">
        <v>1</v>
      </c>
      <c r="O33" s="59">
        <v>20</v>
      </c>
      <c r="P33" s="51" t="s">
        <v>525</v>
      </c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"/>
    </row>
    <row r="35" spans="1:16" ht="18">
      <c r="A35" s="8" t="s">
        <v>565</v>
      </c>
      <c r="B35" s="128" t="s">
        <v>12</v>
      </c>
      <c r="C35" s="123" t="s">
        <v>1</v>
      </c>
      <c r="D35" s="124" t="s">
        <v>13</v>
      </c>
      <c r="E35" s="123" t="s">
        <v>11</v>
      </c>
      <c r="F35" s="111" t="s">
        <v>6</v>
      </c>
      <c r="G35" s="111"/>
      <c r="H35" s="111" t="s">
        <v>5</v>
      </c>
      <c r="I35" s="111"/>
      <c r="J35" s="111" t="s">
        <v>6</v>
      </c>
      <c r="K35" s="111"/>
      <c r="L35" s="122" t="s">
        <v>7</v>
      </c>
      <c r="M35" s="123" t="s">
        <v>8</v>
      </c>
      <c r="N35" s="124" t="s">
        <v>9</v>
      </c>
      <c r="O35" s="127" t="s">
        <v>10</v>
      </c>
      <c r="P35" s="182" t="s">
        <v>556</v>
      </c>
    </row>
    <row r="36" spans="1:16" ht="14.4" customHeight="1">
      <c r="A36" s="111" t="s">
        <v>0</v>
      </c>
      <c r="B36" s="129"/>
      <c r="C36" s="123"/>
      <c r="D36" s="125"/>
      <c r="E36" s="123"/>
      <c r="F36" s="111"/>
      <c r="G36" s="111"/>
      <c r="H36" s="111"/>
      <c r="I36" s="111"/>
      <c r="J36" s="111"/>
      <c r="K36" s="111"/>
      <c r="L36" s="122"/>
      <c r="M36" s="123"/>
      <c r="N36" s="125"/>
      <c r="O36" s="127"/>
      <c r="P36" s="182"/>
    </row>
    <row r="37" spans="1:16">
      <c r="A37" s="111"/>
      <c r="B37" s="130"/>
      <c r="C37" s="123"/>
      <c r="D37" s="126"/>
      <c r="E37" s="123"/>
      <c r="F37" s="9" t="s">
        <v>3</v>
      </c>
      <c r="G37" s="10" t="s">
        <v>4</v>
      </c>
      <c r="H37" s="9" t="s">
        <v>3</v>
      </c>
      <c r="I37" s="10" t="s">
        <v>4</v>
      </c>
      <c r="J37" s="9" t="s">
        <v>3</v>
      </c>
      <c r="K37" s="10" t="s">
        <v>4</v>
      </c>
      <c r="L37" s="122"/>
      <c r="M37" s="123"/>
      <c r="N37" s="126"/>
      <c r="O37" s="127"/>
      <c r="P37" s="182"/>
    </row>
    <row r="38" spans="1:16" ht="72">
      <c r="A38" s="11" t="s">
        <v>497</v>
      </c>
      <c r="B38" s="11" t="s">
        <v>424</v>
      </c>
      <c r="C38" s="11">
        <v>2002</v>
      </c>
      <c r="D38" s="11" t="s">
        <v>38</v>
      </c>
      <c r="E38" s="11" t="s">
        <v>657</v>
      </c>
      <c r="F38" s="11">
        <v>82</v>
      </c>
      <c r="G38" s="12">
        <f t="shared" ref="G38:G39" si="16">F38</f>
        <v>82</v>
      </c>
      <c r="H38" s="11"/>
      <c r="I38" s="12">
        <f t="shared" ref="I38:I39" si="17">H38*0.5</f>
        <v>0</v>
      </c>
      <c r="J38" s="11"/>
      <c r="K38" s="12">
        <f t="shared" ref="K38:K39" si="18">J38*1.5</f>
        <v>0</v>
      </c>
      <c r="L38" s="12">
        <f t="shared" ref="L38:L39" si="19">K38+I38+G38</f>
        <v>82</v>
      </c>
      <c r="M38" s="11">
        <v>1</v>
      </c>
      <c r="N38" s="11">
        <v>1</v>
      </c>
      <c r="O38" s="58">
        <v>20</v>
      </c>
      <c r="P38" s="53" t="s">
        <v>498</v>
      </c>
    </row>
    <row r="39" spans="1:16" ht="28.8">
      <c r="A39" s="11" t="s">
        <v>499</v>
      </c>
      <c r="B39" s="11" t="s">
        <v>424</v>
      </c>
      <c r="C39" s="11">
        <v>2004</v>
      </c>
      <c r="D39" s="11" t="s">
        <v>38</v>
      </c>
      <c r="E39" s="11" t="s">
        <v>658</v>
      </c>
      <c r="F39" s="11">
        <v>15</v>
      </c>
      <c r="G39" s="12">
        <f t="shared" si="16"/>
        <v>15</v>
      </c>
      <c r="H39" s="11"/>
      <c r="I39" s="12">
        <f t="shared" si="17"/>
        <v>0</v>
      </c>
      <c r="J39" s="11"/>
      <c r="K39" s="12">
        <f t="shared" si="18"/>
        <v>0</v>
      </c>
      <c r="L39" s="12">
        <f t="shared" si="19"/>
        <v>15</v>
      </c>
      <c r="M39" s="11">
        <v>2</v>
      </c>
      <c r="N39" s="11">
        <v>2</v>
      </c>
      <c r="O39" s="58">
        <v>18</v>
      </c>
      <c r="P39" s="53" t="s">
        <v>500</v>
      </c>
    </row>
    <row r="40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"/>
    </row>
    <row r="41" spans="1:16" ht="18">
      <c r="A41" s="2" t="s">
        <v>195</v>
      </c>
      <c r="B41" s="119" t="s">
        <v>12</v>
      </c>
      <c r="C41" s="114" t="s">
        <v>1</v>
      </c>
      <c r="D41" s="115" t="s">
        <v>13</v>
      </c>
      <c r="E41" s="114" t="s">
        <v>11</v>
      </c>
      <c r="F41" s="112" t="s">
        <v>6</v>
      </c>
      <c r="G41" s="112"/>
      <c r="H41" s="112" t="s">
        <v>5</v>
      </c>
      <c r="I41" s="112"/>
      <c r="J41" s="112" t="s">
        <v>6</v>
      </c>
      <c r="K41" s="112"/>
      <c r="L41" s="113" t="s">
        <v>7</v>
      </c>
      <c r="M41" s="114" t="s">
        <v>8</v>
      </c>
      <c r="N41" s="115" t="s">
        <v>9</v>
      </c>
      <c r="O41" s="118" t="s">
        <v>10</v>
      </c>
      <c r="P41" s="183" t="s">
        <v>556</v>
      </c>
    </row>
    <row r="42" spans="1:16">
      <c r="A42" s="112" t="s">
        <v>0</v>
      </c>
      <c r="B42" s="120"/>
      <c r="C42" s="114"/>
      <c r="D42" s="116"/>
      <c r="E42" s="114"/>
      <c r="F42" s="112"/>
      <c r="G42" s="112"/>
      <c r="H42" s="112"/>
      <c r="I42" s="112"/>
      <c r="J42" s="112"/>
      <c r="K42" s="112"/>
      <c r="L42" s="113"/>
      <c r="M42" s="114"/>
      <c r="N42" s="116"/>
      <c r="O42" s="118"/>
      <c r="P42" s="183"/>
    </row>
    <row r="43" spans="1:16">
      <c r="A43" s="112"/>
      <c r="B43" s="121"/>
      <c r="C43" s="114"/>
      <c r="D43" s="117"/>
      <c r="E43" s="114"/>
      <c r="F43" s="3" t="s">
        <v>3</v>
      </c>
      <c r="G43" s="4" t="s">
        <v>4</v>
      </c>
      <c r="H43" s="3" t="s">
        <v>3</v>
      </c>
      <c r="I43" s="4" t="s">
        <v>4</v>
      </c>
      <c r="J43" s="3" t="s">
        <v>3</v>
      </c>
      <c r="K43" s="4" t="s">
        <v>4</v>
      </c>
      <c r="L43" s="113"/>
      <c r="M43" s="114"/>
      <c r="N43" s="117"/>
      <c r="O43" s="118"/>
      <c r="P43" s="183"/>
    </row>
    <row r="44" spans="1:16" ht="13.95" customHeight="1">
      <c r="A44" s="5" t="s">
        <v>503</v>
      </c>
      <c r="B44" s="5" t="s">
        <v>424</v>
      </c>
      <c r="C44" s="5">
        <v>2007</v>
      </c>
      <c r="D44" s="5" t="s">
        <v>38</v>
      </c>
      <c r="E44" s="5" t="s">
        <v>659</v>
      </c>
      <c r="F44" s="5">
        <v>51</v>
      </c>
      <c r="G44" s="6">
        <f t="shared" ref="G44:G45" si="20">F44</f>
        <v>51</v>
      </c>
      <c r="H44" s="5"/>
      <c r="I44" s="6">
        <f t="shared" ref="I44:I45" si="21">H44*0.5</f>
        <v>0</v>
      </c>
      <c r="J44" s="5"/>
      <c r="K44" s="6">
        <f t="shared" ref="K44:K45" si="22">J44*1.5</f>
        <v>0</v>
      </c>
      <c r="L44" s="6">
        <f t="shared" ref="L44:L45" si="23">K44+I44+G44</f>
        <v>51</v>
      </c>
      <c r="M44" s="5">
        <v>2</v>
      </c>
      <c r="N44" s="5">
        <v>2</v>
      </c>
      <c r="O44" s="59">
        <v>18</v>
      </c>
      <c r="P44" s="5" t="s">
        <v>481</v>
      </c>
    </row>
    <row r="45" spans="1:16" ht="43.2">
      <c r="A45" s="5" t="s">
        <v>510</v>
      </c>
      <c r="B45" s="5" t="s">
        <v>424</v>
      </c>
      <c r="C45" s="5">
        <v>2002</v>
      </c>
      <c r="D45" s="5" t="s">
        <v>38</v>
      </c>
      <c r="E45" s="5" t="s">
        <v>691</v>
      </c>
      <c r="F45" s="5">
        <v>59</v>
      </c>
      <c r="G45" s="6">
        <f t="shared" si="20"/>
        <v>59</v>
      </c>
      <c r="H45" s="5"/>
      <c r="I45" s="6">
        <f t="shared" si="21"/>
        <v>0</v>
      </c>
      <c r="J45" s="5"/>
      <c r="K45" s="6">
        <f t="shared" si="22"/>
        <v>0</v>
      </c>
      <c r="L45" s="6">
        <f t="shared" si="23"/>
        <v>59</v>
      </c>
      <c r="M45" s="5">
        <v>1</v>
      </c>
      <c r="N45" s="5">
        <v>1</v>
      </c>
      <c r="O45" s="59">
        <v>20</v>
      </c>
      <c r="P45" s="51" t="s">
        <v>511</v>
      </c>
    </row>
    <row r="46" spans="1:1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1"/>
    </row>
    <row r="47" spans="1:16" ht="18">
      <c r="A47" s="8" t="s">
        <v>196</v>
      </c>
      <c r="B47" s="128" t="s">
        <v>12</v>
      </c>
      <c r="C47" s="123" t="s">
        <v>1</v>
      </c>
      <c r="D47" s="124" t="s">
        <v>13</v>
      </c>
      <c r="E47" s="123" t="s">
        <v>11</v>
      </c>
      <c r="F47" s="111" t="s">
        <v>6</v>
      </c>
      <c r="G47" s="111"/>
      <c r="H47" s="111" t="s">
        <v>5</v>
      </c>
      <c r="I47" s="111"/>
      <c r="J47" s="111" t="s">
        <v>6</v>
      </c>
      <c r="K47" s="111"/>
      <c r="L47" s="122" t="s">
        <v>7</v>
      </c>
      <c r="M47" s="123" t="s">
        <v>8</v>
      </c>
      <c r="N47" s="124" t="s">
        <v>9</v>
      </c>
      <c r="O47" s="127" t="s">
        <v>10</v>
      </c>
      <c r="P47" s="182" t="s">
        <v>556</v>
      </c>
    </row>
    <row r="48" spans="1:16" ht="14.4" customHeight="1">
      <c r="A48" s="111" t="s">
        <v>0</v>
      </c>
      <c r="B48" s="129"/>
      <c r="C48" s="123"/>
      <c r="D48" s="125"/>
      <c r="E48" s="123"/>
      <c r="F48" s="111"/>
      <c r="G48" s="111"/>
      <c r="H48" s="111"/>
      <c r="I48" s="111"/>
      <c r="J48" s="111"/>
      <c r="K48" s="111"/>
      <c r="L48" s="122"/>
      <c r="M48" s="123"/>
      <c r="N48" s="125"/>
      <c r="O48" s="127"/>
      <c r="P48" s="182"/>
    </row>
    <row r="49" spans="1:16">
      <c r="A49" s="111"/>
      <c r="B49" s="130"/>
      <c r="C49" s="123"/>
      <c r="D49" s="126"/>
      <c r="E49" s="123"/>
      <c r="F49" s="9" t="s">
        <v>3</v>
      </c>
      <c r="G49" s="10" t="s">
        <v>4</v>
      </c>
      <c r="H49" s="9" t="s">
        <v>3</v>
      </c>
      <c r="I49" s="10" t="s">
        <v>4</v>
      </c>
      <c r="J49" s="9" t="s">
        <v>3</v>
      </c>
      <c r="K49" s="10" t="s">
        <v>4</v>
      </c>
      <c r="L49" s="122"/>
      <c r="M49" s="123"/>
      <c r="N49" s="126"/>
      <c r="O49" s="127"/>
      <c r="P49" s="182"/>
    </row>
    <row r="50" spans="1:16" ht="13.95" customHeight="1">
      <c r="A50" s="11" t="s">
        <v>336</v>
      </c>
      <c r="B50" s="11" t="s">
        <v>564</v>
      </c>
      <c r="C50" s="11">
        <v>2003</v>
      </c>
      <c r="D50" s="11" t="s">
        <v>45</v>
      </c>
      <c r="E50" s="11" t="s">
        <v>578</v>
      </c>
      <c r="F50" s="11">
        <v>36</v>
      </c>
      <c r="G50" s="12">
        <f t="shared" ref="G50" si="24">F50</f>
        <v>36</v>
      </c>
      <c r="H50" s="11"/>
      <c r="I50" s="12">
        <f t="shared" ref="I50" si="25">H50*0.5</f>
        <v>0</v>
      </c>
      <c r="J50" s="11"/>
      <c r="K50" s="12">
        <f t="shared" ref="K50" si="26">J50*1.5</f>
        <v>0</v>
      </c>
      <c r="L50" s="12">
        <f t="shared" ref="L50" si="27">K50+I50+G50</f>
        <v>36</v>
      </c>
      <c r="M50" s="11">
        <v>1</v>
      </c>
      <c r="N50" s="11">
        <v>1</v>
      </c>
      <c r="O50" s="58">
        <v>20</v>
      </c>
      <c r="P50" s="11" t="s">
        <v>334</v>
      </c>
    </row>
    <row r="51" spans="1:16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1"/>
    </row>
    <row r="53" spans="1:16">
      <c r="A53" t="s">
        <v>571</v>
      </c>
      <c r="G53" t="s">
        <v>572</v>
      </c>
      <c r="H53" t="s">
        <v>572</v>
      </c>
    </row>
  </sheetData>
  <mergeCells count="106">
    <mergeCell ref="C12:D12"/>
    <mergeCell ref="E12:G12"/>
    <mergeCell ref="P47:P49"/>
    <mergeCell ref="P35:P37"/>
    <mergeCell ref="P30:P32"/>
    <mergeCell ref="P24:P26"/>
    <mergeCell ref="P14:P16"/>
    <mergeCell ref="P19:P21"/>
    <mergeCell ref="P41:P43"/>
    <mergeCell ref="M14:M16"/>
    <mergeCell ref="N14:N16"/>
    <mergeCell ref="O14:O16"/>
    <mergeCell ref="J19:K20"/>
    <mergeCell ref="L19:L21"/>
    <mergeCell ref="M19:M21"/>
    <mergeCell ref="N19:N21"/>
    <mergeCell ref="O19:O21"/>
    <mergeCell ref="M24:M26"/>
    <mergeCell ref="N30:N32"/>
    <mergeCell ref="O30:O32"/>
    <mergeCell ref="J14:K15"/>
    <mergeCell ref="L14:L16"/>
    <mergeCell ref="D35:D37"/>
    <mergeCell ref="E35:E37"/>
    <mergeCell ref="E2:G3"/>
    <mergeCell ref="H2:O2"/>
    <mergeCell ref="H3:O3"/>
    <mergeCell ref="E4:G5"/>
    <mergeCell ref="H4:O4"/>
    <mergeCell ref="H5:O5"/>
    <mergeCell ref="E11:G11"/>
    <mergeCell ref="H6:O7"/>
    <mergeCell ref="E7:G7"/>
    <mergeCell ref="E9:G9"/>
    <mergeCell ref="H9:O10"/>
    <mergeCell ref="E10:G10"/>
    <mergeCell ref="E6:G6"/>
    <mergeCell ref="A20:A21"/>
    <mergeCell ref="B19:B21"/>
    <mergeCell ref="C19:C21"/>
    <mergeCell ref="D19:D21"/>
    <mergeCell ref="E19:E21"/>
    <mergeCell ref="F19:G20"/>
    <mergeCell ref="H19:I20"/>
    <mergeCell ref="B14:B16"/>
    <mergeCell ref="C14:C16"/>
    <mergeCell ref="D14:D16"/>
    <mergeCell ref="E14:E16"/>
    <mergeCell ref="F14:G15"/>
    <mergeCell ref="A15:A16"/>
    <mergeCell ref="H14:I15"/>
    <mergeCell ref="O35:O37"/>
    <mergeCell ref="A25:A26"/>
    <mergeCell ref="B24:B26"/>
    <mergeCell ref="C24:C26"/>
    <mergeCell ref="D24:D26"/>
    <mergeCell ref="E24:E26"/>
    <mergeCell ref="F24:G25"/>
    <mergeCell ref="H24:I25"/>
    <mergeCell ref="F30:G31"/>
    <mergeCell ref="H30:I31"/>
    <mergeCell ref="J35:K36"/>
    <mergeCell ref="L35:L37"/>
    <mergeCell ref="N24:N26"/>
    <mergeCell ref="O24:O26"/>
    <mergeCell ref="J24:K25"/>
    <mergeCell ref="L24:L26"/>
    <mergeCell ref="M35:M37"/>
    <mergeCell ref="J30:K31"/>
    <mergeCell ref="L30:L32"/>
    <mergeCell ref="M30:M32"/>
    <mergeCell ref="A31:A32"/>
    <mergeCell ref="B30:B32"/>
    <mergeCell ref="O47:O49"/>
    <mergeCell ref="A48:A49"/>
    <mergeCell ref="B47:B49"/>
    <mergeCell ref="C47:C49"/>
    <mergeCell ref="D47:D49"/>
    <mergeCell ref="E47:E49"/>
    <mergeCell ref="F47:G48"/>
    <mergeCell ref="H47:I48"/>
    <mergeCell ref="O41:O43"/>
    <mergeCell ref="J47:K48"/>
    <mergeCell ref="L47:L49"/>
    <mergeCell ref="M47:M49"/>
    <mergeCell ref="J41:K42"/>
    <mergeCell ref="L41:L43"/>
    <mergeCell ref="M41:M43"/>
    <mergeCell ref="N47:N49"/>
    <mergeCell ref="N41:N43"/>
    <mergeCell ref="C30:C32"/>
    <mergeCell ref="D30:D32"/>
    <mergeCell ref="E30:E32"/>
    <mergeCell ref="N35:N37"/>
    <mergeCell ref="A36:A37"/>
    <mergeCell ref="B35:B37"/>
    <mergeCell ref="C35:C37"/>
    <mergeCell ref="A42:A43"/>
    <mergeCell ref="B41:B43"/>
    <mergeCell ref="C41:C43"/>
    <mergeCell ref="D41:D43"/>
    <mergeCell ref="E41:E43"/>
    <mergeCell ref="F41:G42"/>
    <mergeCell ref="H41:I42"/>
    <mergeCell ref="F35:G36"/>
    <mergeCell ref="H35:I3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2060"/>
  </sheetPr>
  <dimension ref="A1:P77"/>
  <sheetViews>
    <sheetView workbookViewId="0">
      <selection activeCell="H9" sqref="H9:O10"/>
    </sheetView>
  </sheetViews>
  <sheetFormatPr defaultRowHeight="14.4"/>
  <cols>
    <col min="1" max="1" width="49.6640625" customWidth="1"/>
    <col min="8" max="11" width="0" hidden="1" customWidth="1"/>
    <col min="13" max="13" width="17.5546875" customWidth="1"/>
    <col min="14" max="14" width="19.44140625" customWidth="1"/>
    <col min="15" max="15" width="16.44140625" customWidth="1"/>
    <col min="16" max="16" width="14.4414062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2" t="s">
        <v>197</v>
      </c>
      <c r="B14" s="119" t="s">
        <v>12</v>
      </c>
      <c r="C14" s="114" t="s">
        <v>1</v>
      </c>
      <c r="D14" s="115" t="s">
        <v>13</v>
      </c>
      <c r="E14" s="114" t="s">
        <v>11</v>
      </c>
      <c r="F14" s="112" t="s">
        <v>6</v>
      </c>
      <c r="G14" s="112"/>
      <c r="H14" s="112" t="s">
        <v>5</v>
      </c>
      <c r="I14" s="112"/>
      <c r="J14" s="112" t="s">
        <v>6</v>
      </c>
      <c r="K14" s="112"/>
      <c r="L14" s="113" t="s">
        <v>7</v>
      </c>
      <c r="M14" s="114" t="s">
        <v>8</v>
      </c>
      <c r="N14" s="115" t="s">
        <v>9</v>
      </c>
      <c r="O14" s="118" t="s">
        <v>10</v>
      </c>
      <c r="P14" s="183" t="s">
        <v>556</v>
      </c>
    </row>
    <row r="15" spans="1:16" ht="14.4" customHeight="1">
      <c r="A15" s="112" t="s">
        <v>0</v>
      </c>
      <c r="B15" s="120"/>
      <c r="C15" s="114"/>
      <c r="D15" s="116"/>
      <c r="E15" s="114"/>
      <c r="F15" s="112"/>
      <c r="G15" s="112"/>
      <c r="H15" s="112"/>
      <c r="I15" s="112"/>
      <c r="J15" s="112"/>
      <c r="K15" s="112"/>
      <c r="L15" s="113"/>
      <c r="M15" s="114"/>
      <c r="N15" s="116"/>
      <c r="O15" s="118"/>
      <c r="P15" s="183"/>
    </row>
    <row r="16" spans="1:16">
      <c r="A16" s="112"/>
      <c r="B16" s="121"/>
      <c r="C16" s="114"/>
      <c r="D16" s="117"/>
      <c r="E16" s="114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113"/>
      <c r="M16" s="114"/>
      <c r="N16" s="117"/>
      <c r="O16" s="118"/>
      <c r="P16" s="183"/>
    </row>
    <row r="17" spans="1:16" ht="43.2">
      <c r="A17" s="5" t="s">
        <v>460</v>
      </c>
      <c r="B17" s="5" t="s">
        <v>424</v>
      </c>
      <c r="C17" s="5">
        <v>2008</v>
      </c>
      <c r="D17" s="5" t="s">
        <v>38</v>
      </c>
      <c r="E17" s="5" t="s">
        <v>669</v>
      </c>
      <c r="F17" s="5">
        <v>51</v>
      </c>
      <c r="G17" s="6">
        <f t="shared" ref="G17:G18" si="0">F17</f>
        <v>51</v>
      </c>
      <c r="H17" s="5"/>
      <c r="I17" s="6">
        <f t="shared" ref="I17:I18" si="1">H17*0.5</f>
        <v>0</v>
      </c>
      <c r="J17" s="5"/>
      <c r="K17" s="6">
        <f t="shared" ref="K17:K18" si="2">J17*1.5</f>
        <v>0</v>
      </c>
      <c r="L17" s="6">
        <f t="shared" ref="L17:L18" si="3">K17+I17+G17</f>
        <v>51</v>
      </c>
      <c r="M17" s="5">
        <v>1</v>
      </c>
      <c r="N17" s="5">
        <v>1</v>
      </c>
      <c r="O17" s="59">
        <v>20</v>
      </c>
      <c r="P17" s="51" t="s">
        <v>461</v>
      </c>
    </row>
    <row r="18" spans="1:16" ht="57.6">
      <c r="A18" s="5" t="s">
        <v>474</v>
      </c>
      <c r="B18" s="5" t="s">
        <v>424</v>
      </c>
      <c r="C18" s="5">
        <v>1999</v>
      </c>
      <c r="D18" s="5" t="s">
        <v>38</v>
      </c>
      <c r="E18" s="5" t="s">
        <v>676</v>
      </c>
      <c r="F18" s="5">
        <v>43</v>
      </c>
      <c r="G18" s="6">
        <f t="shared" si="0"/>
        <v>43</v>
      </c>
      <c r="H18" s="5"/>
      <c r="I18" s="6">
        <f t="shared" si="1"/>
        <v>0</v>
      </c>
      <c r="J18" s="5"/>
      <c r="K18" s="6">
        <f t="shared" si="2"/>
        <v>0</v>
      </c>
      <c r="L18" s="6">
        <f t="shared" si="3"/>
        <v>43</v>
      </c>
      <c r="M18" s="5">
        <v>2</v>
      </c>
      <c r="N18" s="5">
        <v>2</v>
      </c>
      <c r="O18" s="59">
        <v>18</v>
      </c>
      <c r="P18" s="51" t="s">
        <v>475</v>
      </c>
    </row>
    <row r="19" spans="1:1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1"/>
    </row>
    <row r="20" spans="1:16" ht="18">
      <c r="A20" s="8" t="s">
        <v>198</v>
      </c>
      <c r="B20" s="128" t="s">
        <v>12</v>
      </c>
      <c r="C20" s="123" t="s">
        <v>1</v>
      </c>
      <c r="D20" s="124" t="s">
        <v>13</v>
      </c>
      <c r="E20" s="123" t="s">
        <v>11</v>
      </c>
      <c r="F20" s="111" t="s">
        <v>6</v>
      </c>
      <c r="G20" s="111"/>
      <c r="H20" s="111" t="s">
        <v>5</v>
      </c>
      <c r="I20" s="111"/>
      <c r="J20" s="111" t="s">
        <v>6</v>
      </c>
      <c r="K20" s="111"/>
      <c r="L20" s="122" t="s">
        <v>7</v>
      </c>
      <c r="M20" s="123" t="s">
        <v>8</v>
      </c>
      <c r="N20" s="124" t="s">
        <v>9</v>
      </c>
      <c r="O20" s="127" t="s">
        <v>10</v>
      </c>
      <c r="P20" s="182" t="s">
        <v>556</v>
      </c>
    </row>
    <row r="21" spans="1:16" ht="14.4" customHeight="1">
      <c r="A21" s="111" t="s">
        <v>0</v>
      </c>
      <c r="B21" s="129"/>
      <c r="C21" s="123"/>
      <c r="D21" s="125"/>
      <c r="E21" s="123"/>
      <c r="F21" s="111"/>
      <c r="G21" s="111"/>
      <c r="H21" s="111"/>
      <c r="I21" s="111"/>
      <c r="J21" s="111"/>
      <c r="K21" s="111"/>
      <c r="L21" s="122"/>
      <c r="M21" s="123"/>
      <c r="N21" s="125"/>
      <c r="O21" s="127"/>
      <c r="P21" s="182"/>
    </row>
    <row r="22" spans="1:16">
      <c r="A22" s="111"/>
      <c r="B22" s="130"/>
      <c r="C22" s="123"/>
      <c r="D22" s="126"/>
      <c r="E22" s="123"/>
      <c r="F22" s="9" t="s">
        <v>3</v>
      </c>
      <c r="G22" s="10" t="s">
        <v>4</v>
      </c>
      <c r="H22" s="9" t="s">
        <v>3</v>
      </c>
      <c r="I22" s="10" t="s">
        <v>4</v>
      </c>
      <c r="J22" s="9" t="s">
        <v>3</v>
      </c>
      <c r="K22" s="10" t="s">
        <v>4</v>
      </c>
      <c r="L22" s="122"/>
      <c r="M22" s="123"/>
      <c r="N22" s="126"/>
      <c r="O22" s="127"/>
      <c r="P22" s="182"/>
    </row>
    <row r="23" spans="1:16" ht="57.6">
      <c r="A23" s="11" t="s">
        <v>476</v>
      </c>
      <c r="B23" s="11" t="s">
        <v>424</v>
      </c>
      <c r="C23" s="11">
        <v>2004</v>
      </c>
      <c r="D23" s="11" t="s">
        <v>38</v>
      </c>
      <c r="E23" s="11" t="s">
        <v>660</v>
      </c>
      <c r="F23" s="11">
        <v>68</v>
      </c>
      <c r="G23" s="12">
        <f t="shared" ref="G23:G24" si="4">F23</f>
        <v>68</v>
      </c>
      <c r="H23" s="11"/>
      <c r="I23" s="12">
        <f t="shared" ref="I23:I24" si="5">H23*0.5</f>
        <v>0</v>
      </c>
      <c r="J23" s="11"/>
      <c r="K23" s="12">
        <f t="shared" ref="K23:K24" si="6">J23*1.5</f>
        <v>0</v>
      </c>
      <c r="L23" s="12">
        <f t="shared" ref="L23:L24" si="7">K23+I23+G23</f>
        <v>68</v>
      </c>
      <c r="M23" s="11">
        <v>1</v>
      </c>
      <c r="N23" s="11">
        <v>1</v>
      </c>
      <c r="O23" s="58">
        <v>20</v>
      </c>
      <c r="P23" s="53" t="s">
        <v>473</v>
      </c>
    </row>
    <row r="24" spans="1:16" ht="57.6">
      <c r="A24" s="11" t="s">
        <v>477</v>
      </c>
      <c r="B24" s="11" t="s">
        <v>424</v>
      </c>
      <c r="C24" s="11">
        <v>2000</v>
      </c>
      <c r="D24" s="11" t="s">
        <v>38</v>
      </c>
      <c r="E24" s="11" t="s">
        <v>661</v>
      </c>
      <c r="F24" s="11">
        <v>67</v>
      </c>
      <c r="G24" s="12">
        <f t="shared" si="4"/>
        <v>67</v>
      </c>
      <c r="H24" s="11"/>
      <c r="I24" s="12">
        <f t="shared" si="5"/>
        <v>0</v>
      </c>
      <c r="J24" s="11"/>
      <c r="K24" s="12">
        <f t="shared" si="6"/>
        <v>0</v>
      </c>
      <c r="L24" s="12">
        <f t="shared" si="7"/>
        <v>67</v>
      </c>
      <c r="M24" s="11">
        <v>2</v>
      </c>
      <c r="N24" s="11">
        <v>2</v>
      </c>
      <c r="O24" s="58">
        <v>18</v>
      </c>
      <c r="P24" s="53" t="s">
        <v>478</v>
      </c>
    </row>
    <row r="25" spans="1:16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1"/>
    </row>
    <row r="26" spans="1:16" ht="18">
      <c r="A26" s="2" t="s">
        <v>199</v>
      </c>
      <c r="B26" s="119" t="s">
        <v>12</v>
      </c>
      <c r="C26" s="114" t="s">
        <v>1</v>
      </c>
      <c r="D26" s="115" t="s">
        <v>13</v>
      </c>
      <c r="E26" s="114" t="s">
        <v>11</v>
      </c>
      <c r="F26" s="112" t="s">
        <v>6</v>
      </c>
      <c r="G26" s="112"/>
      <c r="H26" s="112" t="s">
        <v>5</v>
      </c>
      <c r="I26" s="112"/>
      <c r="J26" s="112" t="s">
        <v>6</v>
      </c>
      <c r="K26" s="112"/>
      <c r="L26" s="113" t="s">
        <v>7</v>
      </c>
      <c r="M26" s="114" t="s">
        <v>8</v>
      </c>
      <c r="N26" s="115" t="s">
        <v>9</v>
      </c>
      <c r="O26" s="118" t="s">
        <v>10</v>
      </c>
      <c r="P26" s="183" t="s">
        <v>556</v>
      </c>
    </row>
    <row r="27" spans="1:16" ht="14.4" customHeight="1">
      <c r="A27" s="112" t="s">
        <v>0</v>
      </c>
      <c r="B27" s="120"/>
      <c r="C27" s="114"/>
      <c r="D27" s="116"/>
      <c r="E27" s="114"/>
      <c r="F27" s="112"/>
      <c r="G27" s="112"/>
      <c r="H27" s="112"/>
      <c r="I27" s="112"/>
      <c r="J27" s="112"/>
      <c r="K27" s="112"/>
      <c r="L27" s="113"/>
      <c r="M27" s="114"/>
      <c r="N27" s="116"/>
      <c r="O27" s="118"/>
      <c r="P27" s="183"/>
    </row>
    <row r="28" spans="1:16">
      <c r="A28" s="112"/>
      <c r="B28" s="121"/>
      <c r="C28" s="114"/>
      <c r="D28" s="117"/>
      <c r="E28" s="114"/>
      <c r="F28" s="3" t="s">
        <v>3</v>
      </c>
      <c r="G28" s="4" t="s">
        <v>4</v>
      </c>
      <c r="H28" s="3" t="s">
        <v>3</v>
      </c>
      <c r="I28" s="4" t="s">
        <v>4</v>
      </c>
      <c r="J28" s="3" t="s">
        <v>3</v>
      </c>
      <c r="K28" s="4" t="s">
        <v>4</v>
      </c>
      <c r="L28" s="113"/>
      <c r="M28" s="114"/>
      <c r="N28" s="117"/>
      <c r="O28" s="118"/>
      <c r="P28" s="183"/>
    </row>
    <row r="29" spans="1:16" ht="57.6">
      <c r="A29" s="5" t="s">
        <v>435</v>
      </c>
      <c r="B29" s="5" t="s">
        <v>424</v>
      </c>
      <c r="C29" s="5">
        <v>1991</v>
      </c>
      <c r="D29" s="5" t="s">
        <v>38</v>
      </c>
      <c r="E29" s="5" t="s">
        <v>662</v>
      </c>
      <c r="F29" s="5">
        <v>41</v>
      </c>
      <c r="G29" s="6">
        <f t="shared" ref="G29:G30" si="8">F29</f>
        <v>41</v>
      </c>
      <c r="H29" s="5"/>
      <c r="I29" s="6">
        <f t="shared" ref="I29:I30" si="9">H29*0.5</f>
        <v>0</v>
      </c>
      <c r="J29" s="5"/>
      <c r="K29" s="6">
        <f t="shared" ref="K29:K30" si="10">J29*1.5</f>
        <v>0</v>
      </c>
      <c r="L29" s="6">
        <f t="shared" ref="L29:L30" si="11">K29+I29+G29</f>
        <v>41</v>
      </c>
      <c r="M29" s="5">
        <v>2</v>
      </c>
      <c r="N29" s="5">
        <v>2</v>
      </c>
      <c r="O29" s="59">
        <v>18</v>
      </c>
      <c r="P29" s="51" t="s">
        <v>479</v>
      </c>
    </row>
    <row r="30" spans="1:16" ht="28.8">
      <c r="A30" s="5" t="s">
        <v>480</v>
      </c>
      <c r="B30" s="5" t="s">
        <v>424</v>
      </c>
      <c r="C30" s="5">
        <v>2006</v>
      </c>
      <c r="D30" s="5" t="s">
        <v>38</v>
      </c>
      <c r="E30" s="5" t="s">
        <v>675</v>
      </c>
      <c r="F30" s="5">
        <v>51</v>
      </c>
      <c r="G30" s="6">
        <f t="shared" si="8"/>
        <v>51</v>
      </c>
      <c r="H30" s="5"/>
      <c r="I30" s="6">
        <f t="shared" si="9"/>
        <v>0</v>
      </c>
      <c r="J30" s="5"/>
      <c r="K30" s="6">
        <f t="shared" si="10"/>
        <v>0</v>
      </c>
      <c r="L30" s="6">
        <f t="shared" si="11"/>
        <v>51</v>
      </c>
      <c r="M30" s="5">
        <v>1</v>
      </c>
      <c r="N30" s="5">
        <v>1</v>
      </c>
      <c r="O30" s="59">
        <v>20</v>
      </c>
      <c r="P30" s="51" t="s">
        <v>481</v>
      </c>
    </row>
    <row r="31" spans="1:1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"/>
    </row>
    <row r="32" spans="1:16" ht="18">
      <c r="A32" s="8" t="s">
        <v>200</v>
      </c>
      <c r="B32" s="128" t="s">
        <v>12</v>
      </c>
      <c r="C32" s="123" t="s">
        <v>1</v>
      </c>
      <c r="D32" s="124" t="s">
        <v>13</v>
      </c>
      <c r="E32" s="123" t="s">
        <v>11</v>
      </c>
      <c r="F32" s="111" t="s">
        <v>6</v>
      </c>
      <c r="G32" s="111"/>
      <c r="H32" s="111" t="s">
        <v>5</v>
      </c>
      <c r="I32" s="111"/>
      <c r="J32" s="111" t="s">
        <v>6</v>
      </c>
      <c r="K32" s="111"/>
      <c r="L32" s="122" t="s">
        <v>7</v>
      </c>
      <c r="M32" s="123" t="s">
        <v>8</v>
      </c>
      <c r="N32" s="124" t="s">
        <v>9</v>
      </c>
      <c r="O32" s="127" t="s">
        <v>10</v>
      </c>
      <c r="P32" s="182" t="s">
        <v>556</v>
      </c>
    </row>
    <row r="33" spans="1:16" ht="14.4" customHeight="1">
      <c r="A33" s="111" t="s">
        <v>0</v>
      </c>
      <c r="B33" s="129"/>
      <c r="C33" s="123"/>
      <c r="D33" s="125"/>
      <c r="E33" s="123"/>
      <c r="F33" s="111"/>
      <c r="G33" s="111"/>
      <c r="H33" s="111"/>
      <c r="I33" s="111"/>
      <c r="J33" s="111"/>
      <c r="K33" s="111"/>
      <c r="L33" s="122"/>
      <c r="M33" s="123"/>
      <c r="N33" s="125"/>
      <c r="O33" s="127"/>
      <c r="P33" s="182"/>
    </row>
    <row r="34" spans="1:16">
      <c r="A34" s="111"/>
      <c r="B34" s="130"/>
      <c r="C34" s="123"/>
      <c r="D34" s="126"/>
      <c r="E34" s="123"/>
      <c r="F34" s="9" t="s">
        <v>3</v>
      </c>
      <c r="G34" s="10" t="s">
        <v>4</v>
      </c>
      <c r="H34" s="9" t="s">
        <v>3</v>
      </c>
      <c r="I34" s="10" t="s">
        <v>4</v>
      </c>
      <c r="J34" s="9" t="s">
        <v>3</v>
      </c>
      <c r="K34" s="10" t="s">
        <v>4</v>
      </c>
      <c r="L34" s="122"/>
      <c r="M34" s="123"/>
      <c r="N34" s="126"/>
      <c r="O34" s="127"/>
      <c r="P34" s="182"/>
    </row>
    <row r="35" spans="1:16" ht="57.6">
      <c r="A35" s="11" t="s">
        <v>486</v>
      </c>
      <c r="B35" s="11" t="s">
        <v>424</v>
      </c>
      <c r="C35" s="11">
        <v>1987</v>
      </c>
      <c r="D35" s="11" t="s">
        <v>38</v>
      </c>
      <c r="E35" s="11" t="s">
        <v>663</v>
      </c>
      <c r="F35" s="11">
        <v>80</v>
      </c>
      <c r="G35" s="12">
        <f t="shared" ref="G35:G37" si="12">F35</f>
        <v>80</v>
      </c>
      <c r="H35" s="11"/>
      <c r="I35" s="12">
        <f t="shared" ref="I35:I37" si="13">H35*0.5</f>
        <v>0</v>
      </c>
      <c r="J35" s="11"/>
      <c r="K35" s="12">
        <f t="shared" ref="K35:K37" si="14">J35*1.5</f>
        <v>0</v>
      </c>
      <c r="L35" s="12">
        <f t="shared" ref="L35:L37" si="15">K35+I35+G35</f>
        <v>80</v>
      </c>
      <c r="M35" s="11">
        <v>1</v>
      </c>
      <c r="N35" s="11">
        <v>1</v>
      </c>
      <c r="O35" s="58">
        <v>20</v>
      </c>
      <c r="P35" s="53" t="s">
        <v>487</v>
      </c>
    </row>
    <row r="36" spans="1:16" ht="28.8">
      <c r="A36" s="11" t="s">
        <v>491</v>
      </c>
      <c r="B36" s="11" t="s">
        <v>424</v>
      </c>
      <c r="C36" s="11">
        <v>2001</v>
      </c>
      <c r="D36" s="11" t="s">
        <v>38</v>
      </c>
      <c r="E36" s="11" t="s">
        <v>664</v>
      </c>
      <c r="F36" s="11">
        <v>61</v>
      </c>
      <c r="G36" s="12">
        <f t="shared" si="12"/>
        <v>61</v>
      </c>
      <c r="H36" s="11"/>
      <c r="I36" s="12">
        <f t="shared" si="13"/>
        <v>0</v>
      </c>
      <c r="J36" s="11"/>
      <c r="K36" s="12">
        <f t="shared" si="14"/>
        <v>0</v>
      </c>
      <c r="L36" s="12">
        <f t="shared" si="15"/>
        <v>61</v>
      </c>
      <c r="M36" s="11">
        <v>2</v>
      </c>
      <c r="N36" s="11">
        <v>2</v>
      </c>
      <c r="O36" s="58">
        <v>18</v>
      </c>
      <c r="P36" s="53" t="s">
        <v>492</v>
      </c>
    </row>
    <row r="37" spans="1:16">
      <c r="A37" s="46" t="s">
        <v>294</v>
      </c>
      <c r="B37" s="11" t="s">
        <v>288</v>
      </c>
      <c r="C37" s="47">
        <v>1990</v>
      </c>
      <c r="D37" s="11" t="s">
        <v>39</v>
      </c>
      <c r="E37" s="11" t="s">
        <v>611</v>
      </c>
      <c r="F37" s="11">
        <v>67</v>
      </c>
      <c r="G37" s="12">
        <f t="shared" si="12"/>
        <v>67</v>
      </c>
      <c r="H37" s="11"/>
      <c r="I37" s="12">
        <f t="shared" si="13"/>
        <v>0</v>
      </c>
      <c r="J37" s="11"/>
      <c r="K37" s="12">
        <f t="shared" si="14"/>
        <v>0</v>
      </c>
      <c r="L37" s="12">
        <f t="shared" si="15"/>
        <v>67</v>
      </c>
      <c r="M37" s="11">
        <v>1</v>
      </c>
      <c r="N37" s="11">
        <v>3</v>
      </c>
      <c r="O37" s="58">
        <v>16</v>
      </c>
      <c r="P37" s="69" t="s">
        <v>295</v>
      </c>
    </row>
    <row r="38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1"/>
    </row>
    <row r="39" spans="1:16" ht="18">
      <c r="A39" s="2" t="s">
        <v>201</v>
      </c>
      <c r="B39" s="119" t="s">
        <v>12</v>
      </c>
      <c r="C39" s="114" t="s">
        <v>1</v>
      </c>
      <c r="D39" s="115" t="s">
        <v>13</v>
      </c>
      <c r="E39" s="114" t="s">
        <v>11</v>
      </c>
      <c r="F39" s="112" t="s">
        <v>6</v>
      </c>
      <c r="G39" s="112"/>
      <c r="H39" s="112" t="s">
        <v>5</v>
      </c>
      <c r="I39" s="112"/>
      <c r="J39" s="112" t="s">
        <v>6</v>
      </c>
      <c r="K39" s="112"/>
      <c r="L39" s="113" t="s">
        <v>7</v>
      </c>
      <c r="M39" s="114" t="s">
        <v>8</v>
      </c>
      <c r="N39" s="115" t="s">
        <v>9</v>
      </c>
      <c r="O39" s="118" t="s">
        <v>10</v>
      </c>
      <c r="P39" s="183" t="s">
        <v>556</v>
      </c>
    </row>
    <row r="40" spans="1:16" ht="14.4" customHeight="1">
      <c r="A40" s="112" t="s">
        <v>0</v>
      </c>
      <c r="B40" s="120"/>
      <c r="C40" s="114"/>
      <c r="D40" s="116"/>
      <c r="E40" s="114"/>
      <c r="F40" s="112"/>
      <c r="G40" s="112"/>
      <c r="H40" s="112"/>
      <c r="I40" s="112"/>
      <c r="J40" s="112"/>
      <c r="K40" s="112"/>
      <c r="L40" s="113"/>
      <c r="M40" s="114"/>
      <c r="N40" s="116"/>
      <c r="O40" s="118"/>
      <c r="P40" s="183"/>
    </row>
    <row r="41" spans="1:16">
      <c r="A41" s="112"/>
      <c r="B41" s="121"/>
      <c r="C41" s="114"/>
      <c r="D41" s="117"/>
      <c r="E41" s="114"/>
      <c r="F41" s="3" t="s">
        <v>3</v>
      </c>
      <c r="G41" s="4" t="s">
        <v>4</v>
      </c>
      <c r="H41" s="3" t="s">
        <v>3</v>
      </c>
      <c r="I41" s="4" t="s">
        <v>4</v>
      </c>
      <c r="J41" s="3" t="s">
        <v>3</v>
      </c>
      <c r="K41" s="4" t="s">
        <v>4</v>
      </c>
      <c r="L41" s="113"/>
      <c r="M41" s="114"/>
      <c r="N41" s="117"/>
      <c r="O41" s="118"/>
      <c r="P41" s="183"/>
    </row>
    <row r="42" spans="1:16" ht="57.6">
      <c r="A42" s="5" t="s">
        <v>481</v>
      </c>
      <c r="B42" s="5" t="s">
        <v>424</v>
      </c>
      <c r="C42" s="5">
        <v>1989</v>
      </c>
      <c r="D42" s="5" t="s">
        <v>38</v>
      </c>
      <c r="E42" s="5" t="s">
        <v>665</v>
      </c>
      <c r="F42" s="5">
        <v>81</v>
      </c>
      <c r="G42" s="6">
        <f t="shared" ref="G42:G43" si="16">F42</f>
        <v>81</v>
      </c>
      <c r="H42" s="5"/>
      <c r="I42" s="6">
        <f t="shared" ref="I42:I43" si="17">H42*0.5</f>
        <v>0</v>
      </c>
      <c r="J42" s="5"/>
      <c r="K42" s="6">
        <f t="shared" ref="K42:K43" si="18">J42*1.5</f>
        <v>0</v>
      </c>
      <c r="L42" s="6">
        <f t="shared" ref="L42:L43" si="19">K42+I42+G42</f>
        <v>81</v>
      </c>
      <c r="M42" s="5">
        <v>1</v>
      </c>
      <c r="N42" s="5">
        <v>1</v>
      </c>
      <c r="O42" s="59">
        <v>20</v>
      </c>
      <c r="P42" s="51" t="s">
        <v>488</v>
      </c>
    </row>
    <row r="43" spans="1:16" ht="28.8">
      <c r="A43" s="5" t="s">
        <v>541</v>
      </c>
      <c r="B43" s="5" t="s">
        <v>424</v>
      </c>
      <c r="C43" s="5">
        <v>1992</v>
      </c>
      <c r="D43" s="5" t="s">
        <v>38</v>
      </c>
      <c r="E43" s="5" t="s">
        <v>693</v>
      </c>
      <c r="F43" s="5">
        <v>57</v>
      </c>
      <c r="G43" s="6">
        <f t="shared" si="16"/>
        <v>57</v>
      </c>
      <c r="H43" s="5"/>
      <c r="I43" s="6">
        <f t="shared" si="17"/>
        <v>0</v>
      </c>
      <c r="J43" s="5"/>
      <c r="K43" s="6">
        <f t="shared" si="18"/>
        <v>0</v>
      </c>
      <c r="L43" s="6">
        <f t="shared" si="19"/>
        <v>57</v>
      </c>
      <c r="M43" s="5">
        <v>2</v>
      </c>
      <c r="N43" s="5">
        <v>2</v>
      </c>
      <c r="O43" s="59">
        <v>18</v>
      </c>
      <c r="P43" s="51" t="s">
        <v>542</v>
      </c>
    </row>
    <row r="44" spans="1:16">
      <c r="A44" s="5" t="s">
        <v>569</v>
      </c>
      <c r="B44" s="5" t="s">
        <v>381</v>
      </c>
      <c r="C44" s="5">
        <v>1987</v>
      </c>
      <c r="D44" s="5" t="s">
        <v>39</v>
      </c>
      <c r="E44" s="5" t="s">
        <v>602</v>
      </c>
      <c r="F44" s="5">
        <v>76</v>
      </c>
      <c r="G44" s="6">
        <f t="shared" ref="G44:G45" si="20">F44</f>
        <v>76</v>
      </c>
      <c r="H44" s="5"/>
      <c r="I44" s="6">
        <f t="shared" ref="I44:I45" si="21">H44*0.5</f>
        <v>0</v>
      </c>
      <c r="J44" s="5"/>
      <c r="K44" s="6">
        <f t="shared" ref="K44:K45" si="22">J44*1.5</f>
        <v>0</v>
      </c>
      <c r="L44" s="6">
        <f t="shared" ref="L44:L45" si="23">K44+I44+G44</f>
        <v>76</v>
      </c>
      <c r="M44" s="5">
        <v>1</v>
      </c>
      <c r="N44" s="5">
        <v>3</v>
      </c>
      <c r="O44" s="59">
        <v>16</v>
      </c>
      <c r="P44" s="51"/>
    </row>
    <row r="45" spans="1:16">
      <c r="A45" s="5" t="s">
        <v>394</v>
      </c>
      <c r="B45" s="5" t="s">
        <v>395</v>
      </c>
      <c r="C45" s="5">
        <v>1991</v>
      </c>
      <c r="D45" s="5" t="s">
        <v>39</v>
      </c>
      <c r="E45" s="5" t="s">
        <v>639</v>
      </c>
      <c r="F45" s="5">
        <v>30</v>
      </c>
      <c r="G45" s="6">
        <f t="shared" si="20"/>
        <v>30</v>
      </c>
      <c r="H45" s="5"/>
      <c r="I45" s="6">
        <f t="shared" si="21"/>
        <v>0</v>
      </c>
      <c r="J45" s="5"/>
      <c r="K45" s="6">
        <f t="shared" si="22"/>
        <v>0</v>
      </c>
      <c r="L45" s="6">
        <f t="shared" si="23"/>
        <v>30</v>
      </c>
      <c r="M45" s="5">
        <v>2</v>
      </c>
      <c r="N45" s="5">
        <v>4</v>
      </c>
      <c r="O45" s="59">
        <v>15</v>
      </c>
      <c r="P45" s="5" t="s">
        <v>396</v>
      </c>
    </row>
    <row r="46" spans="1:1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1"/>
    </row>
    <row r="47" spans="1:16" ht="18">
      <c r="A47" s="8" t="s">
        <v>202</v>
      </c>
      <c r="B47" s="128" t="s">
        <v>12</v>
      </c>
      <c r="C47" s="123" t="s">
        <v>1</v>
      </c>
      <c r="D47" s="124" t="s">
        <v>13</v>
      </c>
      <c r="E47" s="123" t="s">
        <v>11</v>
      </c>
      <c r="F47" s="111" t="s">
        <v>6</v>
      </c>
      <c r="G47" s="111"/>
      <c r="H47" s="111" t="s">
        <v>5</v>
      </c>
      <c r="I47" s="111"/>
      <c r="J47" s="111" t="s">
        <v>6</v>
      </c>
      <c r="K47" s="111"/>
      <c r="L47" s="122" t="s">
        <v>7</v>
      </c>
      <c r="M47" s="123" t="s">
        <v>8</v>
      </c>
      <c r="N47" s="124" t="s">
        <v>9</v>
      </c>
      <c r="O47" s="127" t="s">
        <v>10</v>
      </c>
      <c r="P47" s="182" t="s">
        <v>556</v>
      </c>
    </row>
    <row r="48" spans="1:16" ht="14.4" customHeight="1">
      <c r="A48" s="111" t="s">
        <v>0</v>
      </c>
      <c r="B48" s="129"/>
      <c r="C48" s="123"/>
      <c r="D48" s="125"/>
      <c r="E48" s="123"/>
      <c r="F48" s="111"/>
      <c r="G48" s="111"/>
      <c r="H48" s="111"/>
      <c r="I48" s="111"/>
      <c r="J48" s="111"/>
      <c r="K48" s="111"/>
      <c r="L48" s="122"/>
      <c r="M48" s="123"/>
      <c r="N48" s="125"/>
      <c r="O48" s="127"/>
      <c r="P48" s="182"/>
    </row>
    <row r="49" spans="1:16">
      <c r="A49" s="111"/>
      <c r="B49" s="130"/>
      <c r="C49" s="123"/>
      <c r="D49" s="126"/>
      <c r="E49" s="123"/>
      <c r="F49" s="9" t="s">
        <v>3</v>
      </c>
      <c r="G49" s="10" t="s">
        <v>4</v>
      </c>
      <c r="H49" s="9" t="s">
        <v>3</v>
      </c>
      <c r="I49" s="10" t="s">
        <v>4</v>
      </c>
      <c r="J49" s="9" t="s">
        <v>3</v>
      </c>
      <c r="K49" s="10" t="s">
        <v>4</v>
      </c>
      <c r="L49" s="122"/>
      <c r="M49" s="123"/>
      <c r="N49" s="126"/>
      <c r="O49" s="127"/>
      <c r="P49" s="182"/>
    </row>
    <row r="50" spans="1:16" ht="72">
      <c r="A50" s="11" t="s">
        <v>497</v>
      </c>
      <c r="B50" s="11" t="s">
        <v>424</v>
      </c>
      <c r="C50" s="11">
        <v>2002</v>
      </c>
      <c r="D50" s="11" t="s">
        <v>38</v>
      </c>
      <c r="E50" s="11" t="s">
        <v>657</v>
      </c>
      <c r="F50" s="11">
        <v>82</v>
      </c>
      <c r="G50" s="12">
        <f t="shared" ref="G50:G51" si="24">F50</f>
        <v>82</v>
      </c>
      <c r="H50" s="11"/>
      <c r="I50" s="12">
        <f t="shared" ref="I50:I51" si="25">H50*0.5</f>
        <v>0</v>
      </c>
      <c r="J50" s="11"/>
      <c r="K50" s="12">
        <f t="shared" ref="K50:K51" si="26">J50*1.5</f>
        <v>0</v>
      </c>
      <c r="L50" s="12">
        <f t="shared" ref="L50:L51" si="27">K50+I50+G50</f>
        <v>82</v>
      </c>
      <c r="M50" s="11">
        <v>1</v>
      </c>
      <c r="N50" s="11">
        <v>1</v>
      </c>
      <c r="O50" s="58">
        <v>20</v>
      </c>
      <c r="P50" s="53" t="s">
        <v>498</v>
      </c>
    </row>
    <row r="51" spans="1:16" ht="15" customHeight="1">
      <c r="A51" s="11" t="s">
        <v>415</v>
      </c>
      <c r="B51" s="11" t="s">
        <v>409</v>
      </c>
      <c r="C51" s="11">
        <v>1982</v>
      </c>
      <c r="D51" s="11" t="s">
        <v>39</v>
      </c>
      <c r="E51" s="11" t="s">
        <v>715</v>
      </c>
      <c r="F51" s="11">
        <v>57</v>
      </c>
      <c r="G51" s="12">
        <f t="shared" si="24"/>
        <v>57</v>
      </c>
      <c r="H51" s="11"/>
      <c r="I51" s="12">
        <f t="shared" si="25"/>
        <v>0</v>
      </c>
      <c r="J51" s="11"/>
      <c r="K51" s="12">
        <f t="shared" si="26"/>
        <v>0</v>
      </c>
      <c r="L51" s="12">
        <f t="shared" si="27"/>
        <v>57</v>
      </c>
      <c r="M51" s="11">
        <v>1</v>
      </c>
      <c r="N51" s="11">
        <v>2</v>
      </c>
      <c r="O51" s="58">
        <v>18</v>
      </c>
      <c r="P51" s="11"/>
    </row>
    <row r="52" spans="1:16" ht="1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1"/>
    </row>
    <row r="53" spans="1:16" ht="18">
      <c r="A53" s="2" t="s">
        <v>203</v>
      </c>
      <c r="B53" s="119" t="s">
        <v>12</v>
      </c>
      <c r="C53" s="114" t="s">
        <v>1</v>
      </c>
      <c r="D53" s="115" t="s">
        <v>13</v>
      </c>
      <c r="E53" s="114" t="s">
        <v>11</v>
      </c>
      <c r="F53" s="112" t="s">
        <v>6</v>
      </c>
      <c r="G53" s="112"/>
      <c r="H53" s="112" t="s">
        <v>5</v>
      </c>
      <c r="I53" s="112"/>
      <c r="J53" s="112" t="s">
        <v>6</v>
      </c>
      <c r="K53" s="112"/>
      <c r="L53" s="113" t="s">
        <v>7</v>
      </c>
      <c r="M53" s="114" t="s">
        <v>8</v>
      </c>
      <c r="N53" s="115" t="s">
        <v>9</v>
      </c>
      <c r="O53" s="118" t="s">
        <v>10</v>
      </c>
      <c r="P53" s="183" t="s">
        <v>556</v>
      </c>
    </row>
    <row r="54" spans="1:16">
      <c r="A54" s="112" t="s">
        <v>0</v>
      </c>
      <c r="B54" s="120"/>
      <c r="C54" s="114"/>
      <c r="D54" s="116"/>
      <c r="E54" s="114"/>
      <c r="F54" s="112"/>
      <c r="G54" s="112"/>
      <c r="H54" s="112"/>
      <c r="I54" s="112"/>
      <c r="J54" s="112"/>
      <c r="K54" s="112"/>
      <c r="L54" s="113"/>
      <c r="M54" s="114"/>
      <c r="N54" s="116"/>
      <c r="O54" s="118"/>
      <c r="P54" s="183"/>
    </row>
    <row r="55" spans="1:16">
      <c r="A55" s="112"/>
      <c r="B55" s="121"/>
      <c r="C55" s="114"/>
      <c r="D55" s="117"/>
      <c r="E55" s="114"/>
      <c r="F55" s="3" t="s">
        <v>3</v>
      </c>
      <c r="G55" s="4" t="s">
        <v>4</v>
      </c>
      <c r="H55" s="3" t="s">
        <v>3</v>
      </c>
      <c r="I55" s="4" t="s">
        <v>4</v>
      </c>
      <c r="J55" s="3" t="s">
        <v>3</v>
      </c>
      <c r="K55" s="4" t="s">
        <v>4</v>
      </c>
      <c r="L55" s="113"/>
      <c r="M55" s="114"/>
      <c r="N55" s="117"/>
      <c r="O55" s="118"/>
      <c r="P55" s="183"/>
    </row>
    <row r="56" spans="1:16" ht="28.8">
      <c r="A56" s="5" t="s">
        <v>503</v>
      </c>
      <c r="B56" s="5" t="s">
        <v>424</v>
      </c>
      <c r="C56" s="5">
        <v>2007</v>
      </c>
      <c r="D56" s="5" t="s">
        <v>38</v>
      </c>
      <c r="E56" s="5" t="s">
        <v>659</v>
      </c>
      <c r="F56" s="5">
        <v>51</v>
      </c>
      <c r="G56" s="6">
        <f t="shared" ref="G56:G57" si="28">F56</f>
        <v>51</v>
      </c>
      <c r="H56" s="5"/>
      <c r="I56" s="6">
        <f t="shared" ref="I56:I57" si="29">H56*0.5</f>
        <v>0</v>
      </c>
      <c r="J56" s="5"/>
      <c r="K56" s="6">
        <f t="shared" ref="K56:K57" si="30">J56*1.5</f>
        <v>0</v>
      </c>
      <c r="L56" s="6">
        <f t="shared" ref="L56:L57" si="31">K56+I56+G56</f>
        <v>51</v>
      </c>
      <c r="M56" s="5">
        <v>2</v>
      </c>
      <c r="N56" s="5">
        <v>2</v>
      </c>
      <c r="O56" s="59">
        <v>18</v>
      </c>
      <c r="P56" s="51" t="s">
        <v>481</v>
      </c>
    </row>
    <row r="57" spans="1:16" ht="28.8">
      <c r="A57" s="5" t="s">
        <v>504</v>
      </c>
      <c r="B57" s="5" t="s">
        <v>424</v>
      </c>
      <c r="C57" s="5">
        <v>2001</v>
      </c>
      <c r="D57" s="5" t="s">
        <v>38</v>
      </c>
      <c r="E57" s="5" t="s">
        <v>666</v>
      </c>
      <c r="F57" s="5">
        <v>80</v>
      </c>
      <c r="G57" s="6">
        <f t="shared" si="28"/>
        <v>80</v>
      </c>
      <c r="H57" s="5"/>
      <c r="I57" s="6">
        <f t="shared" si="29"/>
        <v>0</v>
      </c>
      <c r="J57" s="5"/>
      <c r="K57" s="6">
        <f t="shared" si="30"/>
        <v>0</v>
      </c>
      <c r="L57" s="6">
        <f t="shared" si="31"/>
        <v>80</v>
      </c>
      <c r="M57" s="5">
        <v>1</v>
      </c>
      <c r="N57" s="5">
        <v>1</v>
      </c>
      <c r="O57" s="59">
        <v>20</v>
      </c>
      <c r="P57" s="51" t="s">
        <v>505</v>
      </c>
    </row>
    <row r="58" spans="1:16">
      <c r="A58" s="5" t="s">
        <v>329</v>
      </c>
      <c r="B58" s="5" t="s">
        <v>319</v>
      </c>
      <c r="C58" s="5">
        <v>1972</v>
      </c>
      <c r="D58" s="5" t="s">
        <v>38</v>
      </c>
      <c r="E58" s="5" t="s">
        <v>711</v>
      </c>
      <c r="F58" s="5">
        <v>40</v>
      </c>
      <c r="G58" s="6">
        <f t="shared" ref="G58" si="32">F58</f>
        <v>40</v>
      </c>
      <c r="H58" s="5"/>
      <c r="I58" s="6">
        <f t="shared" ref="I58" si="33">H58*0.5</f>
        <v>0</v>
      </c>
      <c r="J58" s="5"/>
      <c r="K58" s="6">
        <f t="shared" ref="K58" si="34">J58*1.5</f>
        <v>0</v>
      </c>
      <c r="L58" s="6">
        <f t="shared" ref="L58" si="35">K58+I58+G58</f>
        <v>40</v>
      </c>
      <c r="M58" s="5">
        <v>3</v>
      </c>
      <c r="N58" s="5">
        <v>3</v>
      </c>
      <c r="O58" s="59">
        <v>16</v>
      </c>
      <c r="P58" s="51"/>
    </row>
    <row r="59" spans="1:16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1"/>
    </row>
    <row r="60" spans="1:16" ht="18">
      <c r="A60" s="8" t="s">
        <v>204</v>
      </c>
      <c r="B60" s="128" t="s">
        <v>12</v>
      </c>
      <c r="C60" s="123" t="s">
        <v>1</v>
      </c>
      <c r="D60" s="124" t="s">
        <v>13</v>
      </c>
      <c r="E60" s="123" t="s">
        <v>11</v>
      </c>
      <c r="F60" s="111" t="s">
        <v>6</v>
      </c>
      <c r="G60" s="111"/>
      <c r="H60" s="111" t="s">
        <v>5</v>
      </c>
      <c r="I60" s="111"/>
      <c r="J60" s="111" t="s">
        <v>6</v>
      </c>
      <c r="K60" s="111"/>
      <c r="L60" s="122" t="s">
        <v>7</v>
      </c>
      <c r="M60" s="123" t="s">
        <v>8</v>
      </c>
      <c r="N60" s="124" t="s">
        <v>9</v>
      </c>
      <c r="O60" s="127" t="s">
        <v>10</v>
      </c>
      <c r="P60" s="182" t="s">
        <v>556</v>
      </c>
    </row>
    <row r="61" spans="1:16" ht="14.4" customHeight="1">
      <c r="A61" s="111" t="s">
        <v>0</v>
      </c>
      <c r="B61" s="129"/>
      <c r="C61" s="123"/>
      <c r="D61" s="125"/>
      <c r="E61" s="123"/>
      <c r="F61" s="111"/>
      <c r="G61" s="111"/>
      <c r="H61" s="111"/>
      <c r="I61" s="111"/>
      <c r="J61" s="111"/>
      <c r="K61" s="111"/>
      <c r="L61" s="122"/>
      <c r="M61" s="123"/>
      <c r="N61" s="125"/>
      <c r="O61" s="127"/>
      <c r="P61" s="182"/>
    </row>
    <row r="62" spans="1:16">
      <c r="A62" s="111"/>
      <c r="B62" s="130"/>
      <c r="C62" s="123"/>
      <c r="D62" s="126"/>
      <c r="E62" s="123"/>
      <c r="F62" s="9" t="s">
        <v>3</v>
      </c>
      <c r="G62" s="10" t="s">
        <v>4</v>
      </c>
      <c r="H62" s="9" t="s">
        <v>3</v>
      </c>
      <c r="I62" s="10" t="s">
        <v>4</v>
      </c>
      <c r="J62" s="9" t="s">
        <v>3</v>
      </c>
      <c r="K62" s="10" t="s">
        <v>4</v>
      </c>
      <c r="L62" s="122"/>
      <c r="M62" s="123"/>
      <c r="N62" s="126"/>
      <c r="O62" s="127"/>
      <c r="P62" s="182"/>
    </row>
    <row r="63" spans="1:16">
      <c r="A63" s="11" t="s">
        <v>310</v>
      </c>
      <c r="B63" s="11" t="s">
        <v>311</v>
      </c>
      <c r="C63" s="11">
        <v>1984</v>
      </c>
      <c r="D63" s="11" t="s">
        <v>44</v>
      </c>
      <c r="E63" s="11" t="s">
        <v>590</v>
      </c>
      <c r="F63" s="11">
        <v>4</v>
      </c>
      <c r="G63" s="12">
        <f t="shared" ref="G63:G64" si="36">F63</f>
        <v>4</v>
      </c>
      <c r="H63" s="11"/>
      <c r="I63" s="12">
        <f t="shared" ref="I63:I64" si="37">H63*0.5</f>
        <v>0</v>
      </c>
      <c r="J63" s="11"/>
      <c r="K63" s="12">
        <f t="shared" ref="K63:K64" si="38">J63*1.5</f>
        <v>0</v>
      </c>
      <c r="L63" s="12">
        <f t="shared" ref="L63:L64" si="39">K63+I63+G63</f>
        <v>4</v>
      </c>
      <c r="M63" s="11">
        <v>1</v>
      </c>
      <c r="N63" s="11">
        <v>1</v>
      </c>
      <c r="O63" s="58">
        <v>20</v>
      </c>
      <c r="P63" s="85" t="s">
        <v>312</v>
      </c>
    </row>
    <row r="64" spans="1:16">
      <c r="A64" s="11" t="s">
        <v>321</v>
      </c>
      <c r="B64" s="11" t="s">
        <v>319</v>
      </c>
      <c r="C64" s="11">
        <v>1991</v>
      </c>
      <c r="D64" s="11" t="s">
        <v>45</v>
      </c>
      <c r="E64" s="11" t="s">
        <v>582</v>
      </c>
      <c r="F64" s="11">
        <v>32</v>
      </c>
      <c r="G64" s="12">
        <f t="shared" si="36"/>
        <v>32</v>
      </c>
      <c r="H64" s="11"/>
      <c r="I64" s="12">
        <f t="shared" si="37"/>
        <v>0</v>
      </c>
      <c r="J64" s="11"/>
      <c r="K64" s="12">
        <f t="shared" si="38"/>
        <v>0</v>
      </c>
      <c r="L64" s="12">
        <f t="shared" si="39"/>
        <v>32</v>
      </c>
      <c r="M64" s="11">
        <v>1</v>
      </c>
      <c r="N64" s="11">
        <v>2</v>
      </c>
      <c r="O64" s="58">
        <v>20</v>
      </c>
      <c r="P64" s="11" t="s">
        <v>320</v>
      </c>
    </row>
    <row r="65" spans="1:16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1"/>
    </row>
    <row r="66" spans="1:16" ht="18">
      <c r="A66" s="2" t="s">
        <v>205</v>
      </c>
      <c r="B66" s="119" t="s">
        <v>12</v>
      </c>
      <c r="C66" s="114" t="s">
        <v>1</v>
      </c>
      <c r="D66" s="115" t="s">
        <v>13</v>
      </c>
      <c r="E66" s="114" t="s">
        <v>11</v>
      </c>
      <c r="F66" s="112" t="s">
        <v>6</v>
      </c>
      <c r="G66" s="112"/>
      <c r="H66" s="112" t="s">
        <v>5</v>
      </c>
      <c r="I66" s="112"/>
      <c r="J66" s="112" t="s">
        <v>6</v>
      </c>
      <c r="K66" s="112"/>
      <c r="L66" s="113" t="s">
        <v>7</v>
      </c>
      <c r="M66" s="114" t="s">
        <v>8</v>
      </c>
      <c r="N66" s="115" t="s">
        <v>9</v>
      </c>
      <c r="O66" s="118" t="s">
        <v>10</v>
      </c>
      <c r="P66" s="183" t="s">
        <v>556</v>
      </c>
    </row>
    <row r="67" spans="1:16">
      <c r="A67" s="112" t="s">
        <v>0</v>
      </c>
      <c r="B67" s="120"/>
      <c r="C67" s="114"/>
      <c r="D67" s="116"/>
      <c r="E67" s="114"/>
      <c r="F67" s="112"/>
      <c r="G67" s="112"/>
      <c r="H67" s="112"/>
      <c r="I67" s="112"/>
      <c r="J67" s="112"/>
      <c r="K67" s="112"/>
      <c r="L67" s="113"/>
      <c r="M67" s="114"/>
      <c r="N67" s="116"/>
      <c r="O67" s="118"/>
      <c r="P67" s="183"/>
    </row>
    <row r="68" spans="1:16">
      <c r="A68" s="112"/>
      <c r="B68" s="121"/>
      <c r="C68" s="114"/>
      <c r="D68" s="117"/>
      <c r="E68" s="114"/>
      <c r="F68" s="3" t="s">
        <v>3</v>
      </c>
      <c r="G68" s="4" t="s">
        <v>4</v>
      </c>
      <c r="H68" s="3" t="s">
        <v>3</v>
      </c>
      <c r="I68" s="4" t="s">
        <v>4</v>
      </c>
      <c r="J68" s="3" t="s">
        <v>3</v>
      </c>
      <c r="K68" s="4" t="s">
        <v>4</v>
      </c>
      <c r="L68" s="113"/>
      <c r="M68" s="114"/>
      <c r="N68" s="117"/>
      <c r="O68" s="118"/>
      <c r="P68" s="183"/>
    </row>
    <row r="69" spans="1:16" ht="28.8">
      <c r="A69" s="5" t="s">
        <v>513</v>
      </c>
      <c r="B69" s="5" t="s">
        <v>424</v>
      </c>
      <c r="C69" s="5">
        <v>2004</v>
      </c>
      <c r="D69" s="5" t="s">
        <v>44</v>
      </c>
      <c r="E69" s="5" t="s">
        <v>577</v>
      </c>
      <c r="F69" s="5">
        <v>25</v>
      </c>
      <c r="G69" s="6">
        <f t="shared" ref="G69" si="40">F69</f>
        <v>25</v>
      </c>
      <c r="H69" s="5"/>
      <c r="I69" s="6">
        <f t="shared" ref="I69" si="41">H69*0.5</f>
        <v>0</v>
      </c>
      <c r="J69" s="5"/>
      <c r="K69" s="6">
        <f t="shared" ref="K69" si="42">J69*1.5</f>
        <v>0</v>
      </c>
      <c r="L69" s="6">
        <f t="shared" ref="L69" si="43">K69+I69+G69</f>
        <v>25</v>
      </c>
      <c r="M69" s="5">
        <v>1</v>
      </c>
      <c r="N69" s="5">
        <v>1</v>
      </c>
      <c r="O69" s="59">
        <v>20</v>
      </c>
      <c r="P69" s="51" t="s">
        <v>514</v>
      </c>
    </row>
    <row r="70" spans="1:16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1"/>
    </row>
    <row r="71" spans="1:16" ht="18">
      <c r="A71" s="8" t="s">
        <v>206</v>
      </c>
      <c r="B71" s="128" t="s">
        <v>12</v>
      </c>
      <c r="C71" s="123" t="s">
        <v>1</v>
      </c>
      <c r="D71" s="124" t="s">
        <v>13</v>
      </c>
      <c r="E71" s="123" t="s">
        <v>11</v>
      </c>
      <c r="F71" s="111" t="s">
        <v>6</v>
      </c>
      <c r="G71" s="111"/>
      <c r="H71" s="111" t="s">
        <v>5</v>
      </c>
      <c r="I71" s="111"/>
      <c r="J71" s="111" t="s">
        <v>6</v>
      </c>
      <c r="K71" s="111"/>
      <c r="L71" s="122" t="s">
        <v>7</v>
      </c>
      <c r="M71" s="123" t="s">
        <v>8</v>
      </c>
      <c r="N71" s="124" t="s">
        <v>9</v>
      </c>
      <c r="O71" s="127" t="s">
        <v>10</v>
      </c>
      <c r="P71" s="182" t="s">
        <v>556</v>
      </c>
    </row>
    <row r="72" spans="1:16">
      <c r="A72" s="111" t="s">
        <v>0</v>
      </c>
      <c r="B72" s="129"/>
      <c r="C72" s="123"/>
      <c r="D72" s="125"/>
      <c r="E72" s="123"/>
      <c r="F72" s="111"/>
      <c r="G72" s="111"/>
      <c r="H72" s="111"/>
      <c r="I72" s="111"/>
      <c r="J72" s="111"/>
      <c r="K72" s="111"/>
      <c r="L72" s="122"/>
      <c r="M72" s="123"/>
      <c r="N72" s="125"/>
      <c r="O72" s="127"/>
      <c r="P72" s="182"/>
    </row>
    <row r="73" spans="1:16">
      <c r="A73" s="111"/>
      <c r="B73" s="130"/>
      <c r="C73" s="123"/>
      <c r="D73" s="126"/>
      <c r="E73" s="123"/>
      <c r="F73" s="9" t="s">
        <v>3</v>
      </c>
      <c r="G73" s="10" t="s">
        <v>4</v>
      </c>
      <c r="H73" s="9" t="s">
        <v>3</v>
      </c>
      <c r="I73" s="10" t="s">
        <v>4</v>
      </c>
      <c r="J73" s="9" t="s">
        <v>3</v>
      </c>
      <c r="K73" s="10" t="s">
        <v>4</v>
      </c>
      <c r="L73" s="122"/>
      <c r="M73" s="123"/>
      <c r="N73" s="126"/>
      <c r="O73" s="127"/>
      <c r="P73" s="182"/>
    </row>
    <row r="74" spans="1:16" ht="28.8">
      <c r="A74" s="11" t="s">
        <v>515</v>
      </c>
      <c r="B74" s="11" t="s">
        <v>424</v>
      </c>
      <c r="C74" s="11">
        <v>2007</v>
      </c>
      <c r="D74" s="11" t="s">
        <v>44</v>
      </c>
      <c r="E74" s="11" t="s">
        <v>625</v>
      </c>
      <c r="F74" s="11">
        <v>0</v>
      </c>
      <c r="G74" s="12">
        <f t="shared" ref="G74" si="44">F74</f>
        <v>0</v>
      </c>
      <c r="H74" s="11"/>
      <c r="I74" s="12">
        <f t="shared" ref="I74" si="45">H74*0.5</f>
        <v>0</v>
      </c>
      <c r="J74" s="11"/>
      <c r="K74" s="12">
        <f t="shared" ref="K74" si="46">J74*1.5</f>
        <v>0</v>
      </c>
      <c r="L74" s="12">
        <f t="shared" ref="L74" si="47">K74+I74+G74</f>
        <v>0</v>
      </c>
      <c r="M74" s="11">
        <v>0</v>
      </c>
      <c r="N74" s="11">
        <v>0</v>
      </c>
      <c r="O74" s="58">
        <v>0</v>
      </c>
      <c r="P74" s="53" t="s">
        <v>477</v>
      </c>
    </row>
    <row r="75" spans="1:16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1"/>
    </row>
    <row r="77" spans="1:16">
      <c r="A77" t="s">
        <v>571</v>
      </c>
      <c r="G77" t="s">
        <v>572</v>
      </c>
      <c r="H77" t="s">
        <v>572</v>
      </c>
    </row>
  </sheetData>
  <mergeCells count="145">
    <mergeCell ref="P71:P73"/>
    <mergeCell ref="P60:P62"/>
    <mergeCell ref="P47:P49"/>
    <mergeCell ref="P32:P34"/>
    <mergeCell ref="P20:P22"/>
    <mergeCell ref="P14:P16"/>
    <mergeCell ref="P26:P28"/>
    <mergeCell ref="P39:P41"/>
    <mergeCell ref="P53:P55"/>
    <mergeCell ref="P66:P68"/>
    <mergeCell ref="H6:O7"/>
    <mergeCell ref="E7:G7"/>
    <mergeCell ref="E9:G9"/>
    <mergeCell ref="H9:O10"/>
    <mergeCell ref="E10:G10"/>
    <mergeCell ref="E2:G3"/>
    <mergeCell ref="H2:O2"/>
    <mergeCell ref="H3:O3"/>
    <mergeCell ref="E4:G5"/>
    <mergeCell ref="H4:O4"/>
    <mergeCell ref="H5:O5"/>
    <mergeCell ref="E11:G11"/>
    <mergeCell ref="C12:D12"/>
    <mergeCell ref="E12:G12"/>
    <mergeCell ref="B14:B16"/>
    <mergeCell ref="C14:C16"/>
    <mergeCell ref="D14:D16"/>
    <mergeCell ref="E14:E16"/>
    <mergeCell ref="F14:G15"/>
    <mergeCell ref="E6:G6"/>
    <mergeCell ref="H20:I21"/>
    <mergeCell ref="J20:K21"/>
    <mergeCell ref="L20:L22"/>
    <mergeCell ref="M20:M22"/>
    <mergeCell ref="N20:N22"/>
    <mergeCell ref="O20:O22"/>
    <mergeCell ref="A15:A16"/>
    <mergeCell ref="B20:B22"/>
    <mergeCell ref="C20:C22"/>
    <mergeCell ref="D20:D22"/>
    <mergeCell ref="E20:E22"/>
    <mergeCell ref="F20:G21"/>
    <mergeCell ref="A21:A22"/>
    <mergeCell ref="H14:I15"/>
    <mergeCell ref="J14:K15"/>
    <mergeCell ref="L14:L16"/>
    <mergeCell ref="M14:M16"/>
    <mergeCell ref="N14:N16"/>
    <mergeCell ref="O14:O16"/>
    <mergeCell ref="J26:K27"/>
    <mergeCell ref="L26:L28"/>
    <mergeCell ref="M26:M28"/>
    <mergeCell ref="N26:N28"/>
    <mergeCell ref="O26:O28"/>
    <mergeCell ref="A27:A28"/>
    <mergeCell ref="B26:B28"/>
    <mergeCell ref="C26:C28"/>
    <mergeCell ref="D26:D28"/>
    <mergeCell ref="E26:E28"/>
    <mergeCell ref="F26:G27"/>
    <mergeCell ref="H26:I27"/>
    <mergeCell ref="J32:K33"/>
    <mergeCell ref="L32:L34"/>
    <mergeCell ref="M32:M34"/>
    <mergeCell ref="N32:N34"/>
    <mergeCell ref="O32:O34"/>
    <mergeCell ref="A33:A34"/>
    <mergeCell ref="B32:B34"/>
    <mergeCell ref="C32:C34"/>
    <mergeCell ref="D32:D34"/>
    <mergeCell ref="E32:E34"/>
    <mergeCell ref="F32:G33"/>
    <mergeCell ref="H32:I33"/>
    <mergeCell ref="J39:K40"/>
    <mergeCell ref="L39:L41"/>
    <mergeCell ref="M39:M41"/>
    <mergeCell ref="N39:N41"/>
    <mergeCell ref="O39:O41"/>
    <mergeCell ref="A40:A41"/>
    <mergeCell ref="B39:B41"/>
    <mergeCell ref="C39:C41"/>
    <mergeCell ref="D39:D41"/>
    <mergeCell ref="E39:E41"/>
    <mergeCell ref="F39:G40"/>
    <mergeCell ref="H39:I40"/>
    <mergeCell ref="J47:K48"/>
    <mergeCell ref="L47:L49"/>
    <mergeCell ref="M47:M49"/>
    <mergeCell ref="N47:N49"/>
    <mergeCell ref="O47:O49"/>
    <mergeCell ref="A48:A49"/>
    <mergeCell ref="B47:B49"/>
    <mergeCell ref="C47:C49"/>
    <mergeCell ref="D47:D49"/>
    <mergeCell ref="E47:E49"/>
    <mergeCell ref="F47:G48"/>
    <mergeCell ref="H47:I48"/>
    <mergeCell ref="J53:K54"/>
    <mergeCell ref="L53:L55"/>
    <mergeCell ref="M53:M55"/>
    <mergeCell ref="N53:N55"/>
    <mergeCell ref="O53:O55"/>
    <mergeCell ref="A54:A55"/>
    <mergeCell ref="B53:B55"/>
    <mergeCell ref="C53:C55"/>
    <mergeCell ref="D53:D55"/>
    <mergeCell ref="E53:E55"/>
    <mergeCell ref="F53:G54"/>
    <mergeCell ref="H53:I54"/>
    <mergeCell ref="J60:K61"/>
    <mergeCell ref="L60:L62"/>
    <mergeCell ref="M60:M62"/>
    <mergeCell ref="N60:N62"/>
    <mergeCell ref="O60:O62"/>
    <mergeCell ref="A61:A62"/>
    <mergeCell ref="B60:B62"/>
    <mergeCell ref="C60:C62"/>
    <mergeCell ref="D60:D62"/>
    <mergeCell ref="E60:E62"/>
    <mergeCell ref="F60:G61"/>
    <mergeCell ref="H60:I61"/>
    <mergeCell ref="J66:K67"/>
    <mergeCell ref="L66:L68"/>
    <mergeCell ref="M66:M68"/>
    <mergeCell ref="N66:N68"/>
    <mergeCell ref="O66:O68"/>
    <mergeCell ref="A67:A68"/>
    <mergeCell ref="B66:B68"/>
    <mergeCell ref="C66:C68"/>
    <mergeCell ref="D66:D68"/>
    <mergeCell ref="E66:E68"/>
    <mergeCell ref="F66:G67"/>
    <mergeCell ref="H66:I67"/>
    <mergeCell ref="J71:K72"/>
    <mergeCell ref="L71:L73"/>
    <mergeCell ref="M71:M73"/>
    <mergeCell ref="N71:N73"/>
    <mergeCell ref="O71:O73"/>
    <mergeCell ref="A72:A73"/>
    <mergeCell ref="B71:B73"/>
    <mergeCell ref="C71:C73"/>
    <mergeCell ref="D71:D73"/>
    <mergeCell ref="E71:E73"/>
    <mergeCell ref="F71:G72"/>
    <mergeCell ref="H71:I72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2060"/>
  </sheetPr>
  <dimension ref="A1:P52"/>
  <sheetViews>
    <sheetView zoomScaleNormal="100" workbookViewId="0">
      <selection activeCell="H9" sqref="H9:O10"/>
    </sheetView>
  </sheetViews>
  <sheetFormatPr defaultRowHeight="14.4"/>
  <cols>
    <col min="1" max="1" width="55.88671875" customWidth="1"/>
    <col min="8" max="11" width="0" hidden="1" customWidth="1"/>
    <col min="13" max="13" width="19.88671875" customWidth="1"/>
    <col min="14" max="14" width="13.88671875" customWidth="1"/>
    <col min="15" max="15" width="17.44140625" customWidth="1"/>
    <col min="16" max="16" width="16.8867187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2" t="s">
        <v>207</v>
      </c>
      <c r="B14" s="119" t="s">
        <v>12</v>
      </c>
      <c r="C14" s="114" t="s">
        <v>1</v>
      </c>
      <c r="D14" s="115" t="s">
        <v>13</v>
      </c>
      <c r="E14" s="114" t="s">
        <v>11</v>
      </c>
      <c r="F14" s="112" t="s">
        <v>6</v>
      </c>
      <c r="G14" s="112"/>
      <c r="H14" s="112" t="s">
        <v>5</v>
      </c>
      <c r="I14" s="112"/>
      <c r="J14" s="112" t="s">
        <v>6</v>
      </c>
      <c r="K14" s="112"/>
      <c r="L14" s="113" t="s">
        <v>7</v>
      </c>
      <c r="M14" s="114" t="s">
        <v>8</v>
      </c>
      <c r="N14" s="115" t="s">
        <v>9</v>
      </c>
      <c r="O14" s="118" t="s">
        <v>10</v>
      </c>
      <c r="P14" s="183" t="s">
        <v>556</v>
      </c>
    </row>
    <row r="15" spans="1:16" ht="14.4" customHeight="1">
      <c r="A15" s="112" t="s">
        <v>0</v>
      </c>
      <c r="B15" s="120"/>
      <c r="C15" s="114"/>
      <c r="D15" s="116"/>
      <c r="E15" s="114"/>
      <c r="F15" s="112"/>
      <c r="G15" s="112"/>
      <c r="H15" s="112"/>
      <c r="I15" s="112"/>
      <c r="J15" s="112"/>
      <c r="K15" s="112"/>
      <c r="L15" s="113"/>
      <c r="M15" s="114"/>
      <c r="N15" s="116"/>
      <c r="O15" s="118"/>
      <c r="P15" s="183"/>
    </row>
    <row r="16" spans="1:16">
      <c r="A16" s="112"/>
      <c r="B16" s="121"/>
      <c r="C16" s="114"/>
      <c r="D16" s="117"/>
      <c r="E16" s="114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113"/>
      <c r="M16" s="114"/>
      <c r="N16" s="117"/>
      <c r="O16" s="118"/>
      <c r="P16" s="183"/>
    </row>
    <row r="17" spans="1:16">
      <c r="A17" s="5" t="s">
        <v>364</v>
      </c>
      <c r="B17" s="5" t="s">
        <v>355</v>
      </c>
      <c r="C17" s="5">
        <v>1981</v>
      </c>
      <c r="D17" s="5" t="s">
        <v>21</v>
      </c>
      <c r="E17" s="5" t="s">
        <v>699</v>
      </c>
      <c r="F17" s="5">
        <v>73</v>
      </c>
      <c r="G17" s="6">
        <f t="shared" ref="G17" si="0">F17</f>
        <v>73</v>
      </c>
      <c r="H17" s="5"/>
      <c r="I17" s="6">
        <f t="shared" ref="I17" si="1">H17*0.5</f>
        <v>0</v>
      </c>
      <c r="J17" s="5"/>
      <c r="K17" s="6">
        <f t="shared" ref="K17" si="2">J17*1.5</f>
        <v>0</v>
      </c>
      <c r="L17" s="6">
        <f t="shared" ref="L17" si="3">K17+I17+G17</f>
        <v>73</v>
      </c>
      <c r="M17" s="5">
        <v>1</v>
      </c>
      <c r="N17" s="5">
        <v>1</v>
      </c>
      <c r="O17" s="59">
        <v>20</v>
      </c>
      <c r="P17" s="5"/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>
      <c r="A19" s="1"/>
      <c r="B19" s="30"/>
      <c r="C19" s="1"/>
      <c r="D19" s="30"/>
      <c r="E19" s="1"/>
      <c r="F19" s="1"/>
      <c r="G19" s="31"/>
      <c r="H19" s="1"/>
      <c r="I19" s="31"/>
      <c r="J19" s="1"/>
      <c r="K19" s="31"/>
      <c r="L19" s="31"/>
      <c r="M19" s="1"/>
      <c r="N19" s="30"/>
      <c r="O19" s="71"/>
      <c r="P19" s="1"/>
    </row>
    <row r="20" spans="1:16" ht="18">
      <c r="A20" s="8" t="s">
        <v>208</v>
      </c>
      <c r="B20" s="128" t="s">
        <v>12</v>
      </c>
      <c r="C20" s="123" t="s">
        <v>1</v>
      </c>
      <c r="D20" s="124" t="s">
        <v>13</v>
      </c>
      <c r="E20" s="123" t="s">
        <v>11</v>
      </c>
      <c r="F20" s="111" t="s">
        <v>6</v>
      </c>
      <c r="G20" s="111"/>
      <c r="H20" s="111" t="s">
        <v>5</v>
      </c>
      <c r="I20" s="111"/>
      <c r="J20" s="111" t="s">
        <v>6</v>
      </c>
      <c r="K20" s="111"/>
      <c r="L20" s="122" t="s">
        <v>7</v>
      </c>
      <c r="M20" s="123" t="s">
        <v>8</v>
      </c>
      <c r="N20" s="124" t="s">
        <v>9</v>
      </c>
      <c r="O20" s="127" t="s">
        <v>10</v>
      </c>
      <c r="P20" s="182" t="s">
        <v>556</v>
      </c>
    </row>
    <row r="21" spans="1:16">
      <c r="A21" s="111" t="s">
        <v>0</v>
      </c>
      <c r="B21" s="129"/>
      <c r="C21" s="123"/>
      <c r="D21" s="125"/>
      <c r="E21" s="123"/>
      <c r="F21" s="111"/>
      <c r="G21" s="111"/>
      <c r="H21" s="111"/>
      <c r="I21" s="111"/>
      <c r="J21" s="111"/>
      <c r="K21" s="111"/>
      <c r="L21" s="122"/>
      <c r="M21" s="123"/>
      <c r="N21" s="125"/>
      <c r="O21" s="127"/>
      <c r="P21" s="182"/>
    </row>
    <row r="22" spans="1:16">
      <c r="A22" s="111"/>
      <c r="B22" s="130"/>
      <c r="C22" s="123"/>
      <c r="D22" s="126"/>
      <c r="E22" s="123"/>
      <c r="F22" s="9" t="s">
        <v>3</v>
      </c>
      <c r="G22" s="10" t="s">
        <v>4</v>
      </c>
      <c r="H22" s="9" t="s">
        <v>3</v>
      </c>
      <c r="I22" s="10" t="s">
        <v>4</v>
      </c>
      <c r="J22" s="9" t="s">
        <v>3</v>
      </c>
      <c r="K22" s="10" t="s">
        <v>4</v>
      </c>
      <c r="L22" s="122"/>
      <c r="M22" s="123"/>
      <c r="N22" s="126"/>
      <c r="O22" s="127"/>
      <c r="P22" s="182"/>
    </row>
    <row r="23" spans="1:16">
      <c r="A23" s="11" t="s">
        <v>390</v>
      </c>
      <c r="B23" s="11" t="s">
        <v>387</v>
      </c>
      <c r="C23" s="11">
        <v>1979</v>
      </c>
      <c r="D23" s="11" t="s">
        <v>21</v>
      </c>
      <c r="E23" s="11" t="s">
        <v>645</v>
      </c>
      <c r="F23" s="11">
        <v>101</v>
      </c>
      <c r="G23" s="12">
        <f t="shared" ref="G23" si="4">F23</f>
        <v>101</v>
      </c>
      <c r="H23" s="11"/>
      <c r="I23" s="12">
        <f t="shared" ref="I23" si="5">H23*0.5</f>
        <v>0</v>
      </c>
      <c r="J23" s="11"/>
      <c r="K23" s="12">
        <f t="shared" ref="K23" si="6">J23*1.5</f>
        <v>0</v>
      </c>
      <c r="L23" s="12">
        <f t="shared" ref="L23" si="7">K23+I23+G23</f>
        <v>101</v>
      </c>
      <c r="M23" s="11">
        <v>1</v>
      </c>
      <c r="N23" s="11">
        <v>1</v>
      </c>
      <c r="O23" s="58">
        <v>20</v>
      </c>
      <c r="P23" s="11"/>
    </row>
    <row r="24" spans="1:16" ht="13.2" customHeight="1">
      <c r="A24" s="1"/>
      <c r="B24" s="30"/>
      <c r="C24" s="1"/>
      <c r="D24" s="30"/>
      <c r="E24" s="1"/>
      <c r="F24" s="1"/>
      <c r="G24" s="31"/>
      <c r="H24" s="1"/>
      <c r="I24" s="31"/>
      <c r="J24" s="1"/>
      <c r="K24" s="31"/>
      <c r="L24" s="31"/>
      <c r="M24" s="1"/>
      <c r="N24" s="30"/>
      <c r="O24" s="71"/>
      <c r="P24" s="1"/>
    </row>
    <row r="25" spans="1:16" ht="13.2" customHeight="1">
      <c r="A25" s="2" t="s">
        <v>209</v>
      </c>
      <c r="B25" s="119" t="s">
        <v>12</v>
      </c>
      <c r="C25" s="114" t="s">
        <v>1</v>
      </c>
      <c r="D25" s="115" t="s">
        <v>13</v>
      </c>
      <c r="E25" s="114" t="s">
        <v>11</v>
      </c>
      <c r="F25" s="112" t="s">
        <v>6</v>
      </c>
      <c r="G25" s="112"/>
      <c r="H25" s="112" t="s">
        <v>5</v>
      </c>
      <c r="I25" s="112"/>
      <c r="J25" s="112" t="s">
        <v>6</v>
      </c>
      <c r="K25" s="112"/>
      <c r="L25" s="113" t="s">
        <v>7</v>
      </c>
      <c r="M25" s="114" t="s">
        <v>8</v>
      </c>
      <c r="N25" s="115" t="s">
        <v>9</v>
      </c>
      <c r="O25" s="118" t="s">
        <v>10</v>
      </c>
      <c r="P25" s="183" t="s">
        <v>556</v>
      </c>
    </row>
    <row r="26" spans="1:16" ht="13.2" customHeight="1">
      <c r="A26" s="112" t="s">
        <v>0</v>
      </c>
      <c r="B26" s="120"/>
      <c r="C26" s="114"/>
      <c r="D26" s="116"/>
      <c r="E26" s="114"/>
      <c r="F26" s="112"/>
      <c r="G26" s="112"/>
      <c r="H26" s="112"/>
      <c r="I26" s="112"/>
      <c r="J26" s="112"/>
      <c r="K26" s="112"/>
      <c r="L26" s="113"/>
      <c r="M26" s="114"/>
      <c r="N26" s="116"/>
      <c r="O26" s="118"/>
      <c r="P26" s="183"/>
    </row>
    <row r="27" spans="1:16" ht="13.2" customHeight="1">
      <c r="A27" s="112"/>
      <c r="B27" s="121"/>
      <c r="C27" s="114"/>
      <c r="D27" s="117"/>
      <c r="E27" s="114"/>
      <c r="F27" s="3" t="s">
        <v>3</v>
      </c>
      <c r="G27" s="4" t="s">
        <v>4</v>
      </c>
      <c r="H27" s="3" t="s">
        <v>3</v>
      </c>
      <c r="I27" s="4" t="s">
        <v>4</v>
      </c>
      <c r="J27" s="3" t="s">
        <v>3</v>
      </c>
      <c r="K27" s="4" t="s">
        <v>4</v>
      </c>
      <c r="L27" s="113"/>
      <c r="M27" s="114"/>
      <c r="N27" s="117"/>
      <c r="O27" s="118"/>
      <c r="P27" s="183"/>
    </row>
    <row r="28" spans="1:16" ht="13.2" customHeight="1">
      <c r="A28" s="5" t="s">
        <v>385</v>
      </c>
      <c r="B28" s="5" t="s">
        <v>382</v>
      </c>
      <c r="C28" s="5">
        <v>1975</v>
      </c>
      <c r="D28" s="5" t="s">
        <v>21</v>
      </c>
      <c r="E28" s="5" t="s">
        <v>718</v>
      </c>
      <c r="F28" s="5">
        <v>43</v>
      </c>
      <c r="G28" s="6">
        <f t="shared" ref="G28" si="8">F28</f>
        <v>43</v>
      </c>
      <c r="H28" s="5"/>
      <c r="I28" s="6">
        <f t="shared" ref="I28" si="9">H28*0.5</f>
        <v>0</v>
      </c>
      <c r="J28" s="5"/>
      <c r="K28" s="6">
        <f t="shared" ref="K28" si="10">J28*1.5</f>
        <v>0</v>
      </c>
      <c r="L28" s="6">
        <f t="shared" ref="L28" si="11">K28+I28+G28</f>
        <v>43</v>
      </c>
      <c r="M28" s="5">
        <v>14</v>
      </c>
      <c r="N28" s="5">
        <v>1</v>
      </c>
      <c r="O28" s="59">
        <v>20</v>
      </c>
      <c r="P28" s="5"/>
    </row>
    <row r="29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"/>
    </row>
    <row r="30" spans="1:16" ht="18">
      <c r="A30" s="13" t="s">
        <v>210</v>
      </c>
      <c r="B30" s="132" t="s">
        <v>12</v>
      </c>
      <c r="C30" s="135" t="s">
        <v>1</v>
      </c>
      <c r="D30" s="136" t="s">
        <v>13</v>
      </c>
      <c r="E30" s="135" t="s">
        <v>11</v>
      </c>
      <c r="F30" s="131" t="s">
        <v>6</v>
      </c>
      <c r="G30" s="131"/>
      <c r="H30" s="131" t="s">
        <v>5</v>
      </c>
      <c r="I30" s="131"/>
      <c r="J30" s="131" t="s">
        <v>6</v>
      </c>
      <c r="K30" s="131"/>
      <c r="L30" s="139" t="s">
        <v>7</v>
      </c>
      <c r="M30" s="135" t="s">
        <v>8</v>
      </c>
      <c r="N30" s="136" t="s">
        <v>9</v>
      </c>
      <c r="O30" s="142" t="s">
        <v>10</v>
      </c>
      <c r="P30" s="183" t="s">
        <v>556</v>
      </c>
    </row>
    <row r="31" spans="1:16">
      <c r="A31" s="131" t="s">
        <v>0</v>
      </c>
      <c r="B31" s="133"/>
      <c r="C31" s="135"/>
      <c r="D31" s="137"/>
      <c r="E31" s="135"/>
      <c r="F31" s="131"/>
      <c r="G31" s="131"/>
      <c r="H31" s="131"/>
      <c r="I31" s="131"/>
      <c r="J31" s="131"/>
      <c r="K31" s="131"/>
      <c r="L31" s="139"/>
      <c r="M31" s="135"/>
      <c r="N31" s="137"/>
      <c r="O31" s="142"/>
      <c r="P31" s="183"/>
    </row>
    <row r="32" spans="1:16">
      <c r="A32" s="131"/>
      <c r="B32" s="134"/>
      <c r="C32" s="135"/>
      <c r="D32" s="138"/>
      <c r="E32" s="135"/>
      <c r="F32" s="32" t="s">
        <v>3</v>
      </c>
      <c r="G32" s="33" t="s">
        <v>4</v>
      </c>
      <c r="H32" s="32" t="s">
        <v>3</v>
      </c>
      <c r="I32" s="33" t="s">
        <v>4</v>
      </c>
      <c r="J32" s="32" t="s">
        <v>3</v>
      </c>
      <c r="K32" s="33" t="s">
        <v>4</v>
      </c>
      <c r="L32" s="139"/>
      <c r="M32" s="135"/>
      <c r="N32" s="138"/>
      <c r="O32" s="142"/>
      <c r="P32" s="183"/>
    </row>
    <row r="33" spans="1:16">
      <c r="A33" s="34" t="s">
        <v>327</v>
      </c>
      <c r="B33" s="34" t="s">
        <v>319</v>
      </c>
      <c r="C33" s="34">
        <v>1963</v>
      </c>
      <c r="D33" s="34" t="s">
        <v>57</v>
      </c>
      <c r="E33" s="34" t="s">
        <v>581</v>
      </c>
      <c r="F33" s="34">
        <v>48</v>
      </c>
      <c r="G33" s="35">
        <f t="shared" ref="G33:G34" si="12">F33</f>
        <v>48</v>
      </c>
      <c r="H33" s="34"/>
      <c r="I33" s="35">
        <f t="shared" ref="I33:I34" si="13">H33*0.5</f>
        <v>0</v>
      </c>
      <c r="J33" s="34"/>
      <c r="K33" s="35">
        <f t="shared" ref="K33:K34" si="14">J33*1.5</f>
        <v>0</v>
      </c>
      <c r="L33" s="35">
        <f t="shared" ref="L33:L34" si="15">K33+I33+G33</f>
        <v>48</v>
      </c>
      <c r="M33" s="34">
        <v>2</v>
      </c>
      <c r="N33" s="34">
        <v>2</v>
      </c>
      <c r="O33" s="72">
        <v>18</v>
      </c>
      <c r="P33" s="5"/>
    </row>
    <row r="34" spans="1:16">
      <c r="A34" s="49" t="s">
        <v>302</v>
      </c>
      <c r="B34" s="34" t="s">
        <v>288</v>
      </c>
      <c r="C34" s="50">
        <v>1963</v>
      </c>
      <c r="D34" s="34" t="s">
        <v>57</v>
      </c>
      <c r="E34" s="34" t="s">
        <v>611</v>
      </c>
      <c r="F34" s="34">
        <v>83</v>
      </c>
      <c r="G34" s="35">
        <f t="shared" si="12"/>
        <v>83</v>
      </c>
      <c r="H34" s="34"/>
      <c r="I34" s="35">
        <f t="shared" si="13"/>
        <v>0</v>
      </c>
      <c r="J34" s="34"/>
      <c r="K34" s="35">
        <f t="shared" si="14"/>
        <v>0</v>
      </c>
      <c r="L34" s="35">
        <f t="shared" si="15"/>
        <v>83</v>
      </c>
      <c r="M34" s="34">
        <v>1</v>
      </c>
      <c r="N34" s="34">
        <v>1</v>
      </c>
      <c r="O34" s="72">
        <v>20</v>
      </c>
      <c r="P34" s="81" t="s">
        <v>302</v>
      </c>
    </row>
    <row r="35" spans="1:1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1"/>
    </row>
    <row r="36" spans="1:16" ht="18">
      <c r="A36" s="8" t="s">
        <v>211</v>
      </c>
      <c r="B36" s="128" t="s">
        <v>12</v>
      </c>
      <c r="C36" s="123" t="s">
        <v>1</v>
      </c>
      <c r="D36" s="124" t="s">
        <v>13</v>
      </c>
      <c r="E36" s="123" t="s">
        <v>11</v>
      </c>
      <c r="F36" s="111" t="s">
        <v>6</v>
      </c>
      <c r="G36" s="111"/>
      <c r="H36" s="111" t="s">
        <v>5</v>
      </c>
      <c r="I36" s="111"/>
      <c r="J36" s="111" t="s">
        <v>6</v>
      </c>
      <c r="K36" s="111"/>
      <c r="L36" s="122" t="s">
        <v>7</v>
      </c>
      <c r="M36" s="123" t="s">
        <v>8</v>
      </c>
      <c r="N36" s="124" t="s">
        <v>9</v>
      </c>
      <c r="O36" s="127" t="s">
        <v>10</v>
      </c>
      <c r="P36" s="182" t="s">
        <v>556</v>
      </c>
    </row>
    <row r="37" spans="1:16">
      <c r="A37" s="111" t="s">
        <v>0</v>
      </c>
      <c r="B37" s="129"/>
      <c r="C37" s="123"/>
      <c r="D37" s="125"/>
      <c r="E37" s="123"/>
      <c r="F37" s="111"/>
      <c r="G37" s="111"/>
      <c r="H37" s="111"/>
      <c r="I37" s="111"/>
      <c r="J37" s="111"/>
      <c r="K37" s="111"/>
      <c r="L37" s="122"/>
      <c r="M37" s="123"/>
      <c r="N37" s="125"/>
      <c r="O37" s="127"/>
      <c r="P37" s="182"/>
    </row>
    <row r="38" spans="1:16">
      <c r="A38" s="111"/>
      <c r="B38" s="130"/>
      <c r="C38" s="123"/>
      <c r="D38" s="126"/>
      <c r="E38" s="123"/>
      <c r="F38" s="9" t="s">
        <v>3</v>
      </c>
      <c r="G38" s="10" t="s">
        <v>4</v>
      </c>
      <c r="H38" s="9" t="s">
        <v>3</v>
      </c>
      <c r="I38" s="10" t="s">
        <v>4</v>
      </c>
      <c r="J38" s="9" t="s">
        <v>3</v>
      </c>
      <c r="K38" s="10" t="s">
        <v>4</v>
      </c>
      <c r="L38" s="122"/>
      <c r="M38" s="123"/>
      <c r="N38" s="126"/>
      <c r="O38" s="127"/>
      <c r="P38" s="182"/>
    </row>
    <row r="39" spans="1:16">
      <c r="A39" s="11" t="s">
        <v>404</v>
      </c>
      <c r="B39" s="11" t="s">
        <v>405</v>
      </c>
      <c r="C39" s="11">
        <v>1982</v>
      </c>
      <c r="D39" s="11" t="s">
        <v>57</v>
      </c>
      <c r="E39" s="11" t="s">
        <v>592</v>
      </c>
      <c r="F39" s="11">
        <v>83</v>
      </c>
      <c r="G39" s="12">
        <f t="shared" ref="G39" si="16">F39</f>
        <v>83</v>
      </c>
      <c r="H39" s="11"/>
      <c r="I39" s="12">
        <f t="shared" ref="I39" si="17">H39*0.5</f>
        <v>0</v>
      </c>
      <c r="J39" s="11"/>
      <c r="K39" s="12">
        <f t="shared" ref="K39" si="18">J39*1.5</f>
        <v>0</v>
      </c>
      <c r="L39" s="12">
        <f t="shared" ref="L39" si="19">K39+I39+G39</f>
        <v>83</v>
      </c>
      <c r="M39" s="11">
        <v>1</v>
      </c>
      <c r="N39" s="11">
        <v>1</v>
      </c>
      <c r="O39" s="58">
        <v>20</v>
      </c>
      <c r="P39" s="11" t="s">
        <v>406</v>
      </c>
    </row>
    <row r="40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"/>
    </row>
    <row r="41" spans="1:16" ht="18">
      <c r="A41" s="8" t="s">
        <v>212</v>
      </c>
      <c r="B41" s="128" t="s">
        <v>12</v>
      </c>
      <c r="C41" s="123" t="s">
        <v>1</v>
      </c>
      <c r="D41" s="124" t="s">
        <v>13</v>
      </c>
      <c r="E41" s="123" t="s">
        <v>11</v>
      </c>
      <c r="F41" s="111" t="s">
        <v>6</v>
      </c>
      <c r="G41" s="111"/>
      <c r="H41" s="111" t="s">
        <v>5</v>
      </c>
      <c r="I41" s="111"/>
      <c r="J41" s="111" t="s">
        <v>6</v>
      </c>
      <c r="K41" s="111"/>
      <c r="L41" s="122" t="s">
        <v>7</v>
      </c>
      <c r="M41" s="123" t="s">
        <v>8</v>
      </c>
      <c r="N41" s="124" t="s">
        <v>9</v>
      </c>
      <c r="O41" s="127" t="s">
        <v>10</v>
      </c>
      <c r="P41" s="182" t="s">
        <v>556</v>
      </c>
    </row>
    <row r="42" spans="1:16">
      <c r="A42" s="111" t="s">
        <v>0</v>
      </c>
      <c r="B42" s="129"/>
      <c r="C42" s="123"/>
      <c r="D42" s="125"/>
      <c r="E42" s="123"/>
      <c r="F42" s="111"/>
      <c r="G42" s="111"/>
      <c r="H42" s="111"/>
      <c r="I42" s="111"/>
      <c r="J42" s="111"/>
      <c r="K42" s="111"/>
      <c r="L42" s="122"/>
      <c r="M42" s="123"/>
      <c r="N42" s="125"/>
      <c r="O42" s="127"/>
      <c r="P42" s="182"/>
    </row>
    <row r="43" spans="1:16">
      <c r="A43" s="111"/>
      <c r="B43" s="130"/>
      <c r="C43" s="123"/>
      <c r="D43" s="126"/>
      <c r="E43" s="123"/>
      <c r="F43" s="9" t="s">
        <v>3</v>
      </c>
      <c r="G43" s="10" t="s">
        <v>4</v>
      </c>
      <c r="H43" s="9" t="s">
        <v>3</v>
      </c>
      <c r="I43" s="10" t="s">
        <v>4</v>
      </c>
      <c r="J43" s="9" t="s">
        <v>3</v>
      </c>
      <c r="K43" s="10" t="s">
        <v>4</v>
      </c>
      <c r="L43" s="122"/>
      <c r="M43" s="123"/>
      <c r="N43" s="126"/>
      <c r="O43" s="127"/>
      <c r="P43" s="182"/>
    </row>
    <row r="44" spans="1:16">
      <c r="A44" s="11" t="s">
        <v>315</v>
      </c>
      <c r="B44" s="11" t="s">
        <v>311</v>
      </c>
      <c r="C44" s="11">
        <v>1972</v>
      </c>
      <c r="D44" s="11" t="s">
        <v>58</v>
      </c>
      <c r="E44" s="11" t="s">
        <v>591</v>
      </c>
      <c r="F44" s="11">
        <v>88</v>
      </c>
      <c r="G44" s="12">
        <f t="shared" ref="G44" si="20">F44</f>
        <v>88</v>
      </c>
      <c r="H44" s="11"/>
      <c r="I44" s="12">
        <f t="shared" ref="I44" si="21">H44*0.5</f>
        <v>0</v>
      </c>
      <c r="J44" s="11"/>
      <c r="K44" s="12">
        <f t="shared" ref="K44" si="22">J44*1.5</f>
        <v>0</v>
      </c>
      <c r="L44" s="12">
        <f t="shared" ref="L44" si="23">K44+I44+G44</f>
        <v>88</v>
      </c>
      <c r="M44" s="11">
        <v>1</v>
      </c>
      <c r="N44" s="11">
        <v>1</v>
      </c>
      <c r="O44" s="58">
        <v>20</v>
      </c>
      <c r="P44" s="11" t="s">
        <v>316</v>
      </c>
    </row>
    <row r="45" spans="1:1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1"/>
    </row>
    <row r="46" spans="1:16" ht="18">
      <c r="A46" s="13" t="s">
        <v>213</v>
      </c>
      <c r="B46" s="132" t="s">
        <v>12</v>
      </c>
      <c r="C46" s="135" t="s">
        <v>1</v>
      </c>
      <c r="D46" s="136" t="s">
        <v>13</v>
      </c>
      <c r="E46" s="135" t="s">
        <v>11</v>
      </c>
      <c r="F46" s="131" t="s">
        <v>6</v>
      </c>
      <c r="G46" s="131"/>
      <c r="H46" s="131" t="s">
        <v>5</v>
      </c>
      <c r="I46" s="131"/>
      <c r="J46" s="131" t="s">
        <v>6</v>
      </c>
      <c r="K46" s="131"/>
      <c r="L46" s="139" t="s">
        <v>7</v>
      </c>
      <c r="M46" s="135" t="s">
        <v>8</v>
      </c>
      <c r="N46" s="136" t="s">
        <v>9</v>
      </c>
      <c r="O46" s="142" t="s">
        <v>10</v>
      </c>
      <c r="P46" s="183" t="s">
        <v>556</v>
      </c>
    </row>
    <row r="47" spans="1:16">
      <c r="A47" s="131" t="s">
        <v>0</v>
      </c>
      <c r="B47" s="133"/>
      <c r="C47" s="135"/>
      <c r="D47" s="137"/>
      <c r="E47" s="135"/>
      <c r="F47" s="131"/>
      <c r="G47" s="131"/>
      <c r="H47" s="131"/>
      <c r="I47" s="131"/>
      <c r="J47" s="131"/>
      <c r="K47" s="131"/>
      <c r="L47" s="139"/>
      <c r="M47" s="135"/>
      <c r="N47" s="137"/>
      <c r="O47" s="142"/>
      <c r="P47" s="183"/>
    </row>
    <row r="48" spans="1:16">
      <c r="A48" s="131"/>
      <c r="B48" s="134"/>
      <c r="C48" s="135"/>
      <c r="D48" s="138"/>
      <c r="E48" s="135"/>
      <c r="F48" s="32" t="s">
        <v>3</v>
      </c>
      <c r="G48" s="33" t="s">
        <v>4</v>
      </c>
      <c r="H48" s="32" t="s">
        <v>3</v>
      </c>
      <c r="I48" s="33" t="s">
        <v>4</v>
      </c>
      <c r="J48" s="32" t="s">
        <v>3</v>
      </c>
      <c r="K48" s="33" t="s">
        <v>4</v>
      </c>
      <c r="L48" s="139"/>
      <c r="M48" s="135"/>
      <c r="N48" s="138"/>
      <c r="O48" s="142"/>
      <c r="P48" s="183"/>
    </row>
    <row r="49" spans="1:16">
      <c r="A49" s="34" t="s">
        <v>357</v>
      </c>
      <c r="B49" s="34" t="s">
        <v>355</v>
      </c>
      <c r="C49" s="34">
        <v>1969</v>
      </c>
      <c r="D49" s="34" t="s">
        <v>58</v>
      </c>
      <c r="E49" s="34" t="s">
        <v>579</v>
      </c>
      <c r="F49" s="34">
        <v>33</v>
      </c>
      <c r="G49" s="35">
        <f t="shared" ref="G49" si="24">F49</f>
        <v>33</v>
      </c>
      <c r="H49" s="34"/>
      <c r="I49" s="35">
        <f t="shared" ref="I49" si="25">H49*0.5</f>
        <v>0</v>
      </c>
      <c r="J49" s="34"/>
      <c r="K49" s="35">
        <f t="shared" ref="K49" si="26">J49*1.5</f>
        <v>0</v>
      </c>
      <c r="L49" s="35">
        <f t="shared" ref="L49" si="27">K49+I49+G49</f>
        <v>33</v>
      </c>
      <c r="M49" s="34">
        <v>1</v>
      </c>
      <c r="N49" s="34">
        <v>1</v>
      </c>
      <c r="O49" s="72">
        <v>20</v>
      </c>
      <c r="P49" s="5"/>
    </row>
    <row r="50" spans="1:16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2" spans="1:16">
      <c r="A52" t="s">
        <v>571</v>
      </c>
      <c r="G52" t="s">
        <v>572</v>
      </c>
      <c r="H52" t="s">
        <v>572</v>
      </c>
    </row>
  </sheetData>
  <mergeCells count="106">
    <mergeCell ref="P14:P16"/>
    <mergeCell ref="P20:P22"/>
    <mergeCell ref="P25:P27"/>
    <mergeCell ref="P30:P32"/>
    <mergeCell ref="P36:P38"/>
    <mergeCell ref="P41:P43"/>
    <mergeCell ref="P46:P48"/>
    <mergeCell ref="C12:D12"/>
    <mergeCell ref="E12:G12"/>
    <mergeCell ref="J14:K15"/>
    <mergeCell ref="L14:L16"/>
    <mergeCell ref="J30:K31"/>
    <mergeCell ref="L30:L32"/>
    <mergeCell ref="M30:M32"/>
    <mergeCell ref="N30:N32"/>
    <mergeCell ref="O30:O32"/>
    <mergeCell ref="M36:M38"/>
    <mergeCell ref="N36:N38"/>
    <mergeCell ref="E25:E27"/>
    <mergeCell ref="F25:G26"/>
    <mergeCell ref="H25:I26"/>
    <mergeCell ref="D20:D22"/>
    <mergeCell ref="E20:E22"/>
    <mergeCell ref="F20:G21"/>
    <mergeCell ref="A15:A16"/>
    <mergeCell ref="B14:B16"/>
    <mergeCell ref="C14:C16"/>
    <mergeCell ref="D14:D16"/>
    <mergeCell ref="E14:E16"/>
    <mergeCell ref="F14:G15"/>
    <mergeCell ref="H14:I15"/>
    <mergeCell ref="J20:K21"/>
    <mergeCell ref="E2:G3"/>
    <mergeCell ref="H2:O2"/>
    <mergeCell ref="H3:O3"/>
    <mergeCell ref="E4:G5"/>
    <mergeCell ref="H4:O4"/>
    <mergeCell ref="H5:O5"/>
    <mergeCell ref="E11:G11"/>
    <mergeCell ref="E6:G6"/>
    <mergeCell ref="M14:M16"/>
    <mergeCell ref="N14:N16"/>
    <mergeCell ref="O14:O16"/>
    <mergeCell ref="H6:O7"/>
    <mergeCell ref="E7:G7"/>
    <mergeCell ref="E9:G9"/>
    <mergeCell ref="H9:O10"/>
    <mergeCell ref="E10:G10"/>
    <mergeCell ref="L20:L22"/>
    <mergeCell ref="M20:M22"/>
    <mergeCell ref="N20:N22"/>
    <mergeCell ref="O20:O22"/>
    <mergeCell ref="A21:A22"/>
    <mergeCell ref="B20:B22"/>
    <mergeCell ref="C20:C22"/>
    <mergeCell ref="A31:A32"/>
    <mergeCell ref="B30:B32"/>
    <mergeCell ref="C30:C32"/>
    <mergeCell ref="D30:D32"/>
    <mergeCell ref="E30:E32"/>
    <mergeCell ref="F30:G31"/>
    <mergeCell ref="H30:I31"/>
    <mergeCell ref="J25:K26"/>
    <mergeCell ref="L25:L27"/>
    <mergeCell ref="M25:M27"/>
    <mergeCell ref="N25:N27"/>
    <mergeCell ref="O25:O27"/>
    <mergeCell ref="A26:A27"/>
    <mergeCell ref="B25:B27"/>
    <mergeCell ref="C25:C27"/>
    <mergeCell ref="D25:D27"/>
    <mergeCell ref="H20:I21"/>
    <mergeCell ref="J36:K37"/>
    <mergeCell ref="L36:L38"/>
    <mergeCell ref="O36:O38"/>
    <mergeCell ref="A37:A38"/>
    <mergeCell ref="B36:B38"/>
    <mergeCell ref="C36:C38"/>
    <mergeCell ref="D36:D38"/>
    <mergeCell ref="E36:E38"/>
    <mergeCell ref="F36:G37"/>
    <mergeCell ref="H36:I37"/>
    <mergeCell ref="J41:K42"/>
    <mergeCell ref="L41:L43"/>
    <mergeCell ref="M41:M43"/>
    <mergeCell ref="N41:N43"/>
    <mergeCell ref="O41:O43"/>
    <mergeCell ref="A42:A43"/>
    <mergeCell ref="B41:B43"/>
    <mergeCell ref="C41:C43"/>
    <mergeCell ref="D41:D43"/>
    <mergeCell ref="E41:E43"/>
    <mergeCell ref="F41:G42"/>
    <mergeCell ref="H41:I42"/>
    <mergeCell ref="J46:K47"/>
    <mergeCell ref="L46:L48"/>
    <mergeCell ref="M46:M48"/>
    <mergeCell ref="N46:N48"/>
    <mergeCell ref="O46:O48"/>
    <mergeCell ref="A47:A48"/>
    <mergeCell ref="B46:B48"/>
    <mergeCell ref="C46:C48"/>
    <mergeCell ref="D46:D48"/>
    <mergeCell ref="E46:E48"/>
    <mergeCell ref="F46:G47"/>
    <mergeCell ref="H46:I47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C000"/>
  </sheetPr>
  <dimension ref="A1:P41"/>
  <sheetViews>
    <sheetView topLeftCell="A25" workbookViewId="0">
      <selection activeCell="M38" sqref="M38"/>
    </sheetView>
  </sheetViews>
  <sheetFormatPr defaultRowHeight="14.4"/>
  <cols>
    <col min="1" max="1" width="52.109375" bestFit="1" customWidth="1"/>
    <col min="2" max="2" width="12.44140625" customWidth="1"/>
    <col min="3" max="3" width="7.21875" customWidth="1"/>
    <col min="4" max="4" width="7.6640625" customWidth="1"/>
    <col min="5" max="5" width="8.21875" customWidth="1"/>
    <col min="6" max="6" width="6.44140625" customWidth="1"/>
    <col min="7" max="7" width="6" customWidth="1"/>
    <col min="8" max="8" width="6.88671875" hidden="1" customWidth="1"/>
    <col min="9" max="9" width="7" hidden="1" customWidth="1"/>
    <col min="10" max="10" width="7.21875" hidden="1" customWidth="1"/>
    <col min="11" max="11" width="5.21875" hidden="1" customWidth="1"/>
    <col min="12" max="12" width="17" customWidth="1"/>
    <col min="13" max="13" width="12.6640625" customWidth="1"/>
    <col min="14" max="14" width="7.44140625" customWidth="1"/>
    <col min="15" max="15" width="19.21875" customWidth="1"/>
    <col min="16" max="16" width="13.3320312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5"/>
      <c r="B12" s="15"/>
      <c r="C12" s="15"/>
      <c r="D12" s="15"/>
      <c r="E12" s="16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6" ht="18">
      <c r="A13" s="2" t="s">
        <v>647</v>
      </c>
      <c r="B13" s="119" t="s">
        <v>12</v>
      </c>
      <c r="C13" s="114" t="s">
        <v>1</v>
      </c>
      <c r="D13" s="115" t="s">
        <v>13</v>
      </c>
      <c r="E13" s="114" t="s">
        <v>11</v>
      </c>
      <c r="F13" s="112" t="s">
        <v>222</v>
      </c>
      <c r="G13" s="112"/>
      <c r="H13" s="112" t="s">
        <v>5</v>
      </c>
      <c r="I13" s="112"/>
      <c r="J13" s="112" t="s">
        <v>6</v>
      </c>
      <c r="K13" s="112"/>
      <c r="L13" s="113" t="s">
        <v>7</v>
      </c>
      <c r="M13" s="114" t="s">
        <v>8</v>
      </c>
      <c r="N13" s="115" t="s">
        <v>9</v>
      </c>
      <c r="O13" s="118" t="s">
        <v>10</v>
      </c>
      <c r="P13" s="184" t="s">
        <v>556</v>
      </c>
    </row>
    <row r="14" spans="1:16" ht="14.4" customHeight="1">
      <c r="A14" s="112" t="s">
        <v>0</v>
      </c>
      <c r="B14" s="120"/>
      <c r="C14" s="114"/>
      <c r="D14" s="116"/>
      <c r="E14" s="114"/>
      <c r="F14" s="112"/>
      <c r="G14" s="112"/>
      <c r="H14" s="112"/>
      <c r="I14" s="112"/>
      <c r="J14" s="112"/>
      <c r="K14" s="112"/>
      <c r="L14" s="113"/>
      <c r="M14" s="114"/>
      <c r="N14" s="116"/>
      <c r="O14" s="118"/>
      <c r="P14" s="184"/>
    </row>
    <row r="15" spans="1:16">
      <c r="A15" s="112"/>
      <c r="B15" s="121"/>
      <c r="C15" s="114"/>
      <c r="D15" s="117"/>
      <c r="E15" s="114"/>
      <c r="F15" s="3" t="s">
        <v>3</v>
      </c>
      <c r="G15" s="4" t="s">
        <v>4</v>
      </c>
      <c r="H15" s="3" t="s">
        <v>3</v>
      </c>
      <c r="I15" s="4" t="s">
        <v>4</v>
      </c>
      <c r="J15" s="3" t="s">
        <v>3</v>
      </c>
      <c r="K15" s="4" t="s">
        <v>4</v>
      </c>
      <c r="L15" s="113"/>
      <c r="M15" s="114"/>
      <c r="N15" s="117"/>
      <c r="O15" s="118"/>
      <c r="P15" s="184"/>
    </row>
    <row r="16" spans="1:16">
      <c r="A16" s="54" t="s">
        <v>388</v>
      </c>
      <c r="B16" s="54" t="s">
        <v>387</v>
      </c>
      <c r="C16" s="54">
        <v>2016</v>
      </c>
      <c r="D16" s="54" t="s">
        <v>563</v>
      </c>
      <c r="E16" s="34" t="s">
        <v>646</v>
      </c>
      <c r="F16" s="5">
        <v>194</v>
      </c>
      <c r="G16" s="6">
        <f t="shared" ref="G16" si="0">F16</f>
        <v>194</v>
      </c>
      <c r="H16" s="5"/>
      <c r="I16" s="6">
        <f t="shared" ref="I16" si="1">H16*0.5</f>
        <v>0</v>
      </c>
      <c r="J16" s="5"/>
      <c r="K16" s="6">
        <f t="shared" ref="K16" si="2">J16*1.5</f>
        <v>0</v>
      </c>
      <c r="L16" s="6">
        <f t="shared" ref="L16" si="3">K16+I16+G16</f>
        <v>194</v>
      </c>
      <c r="M16" s="92"/>
      <c r="N16" s="92"/>
      <c r="O16" s="93"/>
      <c r="P16" s="91"/>
    </row>
    <row r="17" spans="1:16" ht="28.8">
      <c r="A17" s="5" t="s">
        <v>566</v>
      </c>
      <c r="B17" s="5" t="s">
        <v>424</v>
      </c>
      <c r="C17" s="5">
        <v>2009</v>
      </c>
      <c r="D17" s="5" t="s">
        <v>14</v>
      </c>
      <c r="E17" s="5" t="s">
        <v>684</v>
      </c>
      <c r="F17" s="5">
        <v>245</v>
      </c>
      <c r="G17" s="6">
        <f t="shared" ref="G17" si="4">F17</f>
        <v>245</v>
      </c>
      <c r="H17" s="5"/>
      <c r="I17" s="6">
        <f t="shared" ref="I17" si="5">H17*0.5</f>
        <v>0</v>
      </c>
      <c r="J17" s="5"/>
      <c r="K17" s="6">
        <f t="shared" ref="K17" si="6">J17*1.5</f>
        <v>0</v>
      </c>
      <c r="L17" s="6">
        <f t="shared" ref="L17" si="7">K17+I17+G17</f>
        <v>245</v>
      </c>
      <c r="M17" s="5">
        <v>1</v>
      </c>
      <c r="N17" s="5">
        <v>1</v>
      </c>
      <c r="O17" s="59">
        <v>20</v>
      </c>
      <c r="P17" s="68" t="s">
        <v>425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">
      <c r="A19" s="2" t="s">
        <v>218</v>
      </c>
      <c r="B19" s="119" t="s">
        <v>12</v>
      </c>
      <c r="C19" s="114" t="s">
        <v>1</v>
      </c>
      <c r="D19" s="115" t="s">
        <v>13</v>
      </c>
      <c r="E19" s="114" t="s">
        <v>11</v>
      </c>
      <c r="F19" s="112" t="s">
        <v>222</v>
      </c>
      <c r="G19" s="112"/>
      <c r="H19" s="112" t="s">
        <v>5</v>
      </c>
      <c r="I19" s="112"/>
      <c r="J19" s="112" t="s">
        <v>6</v>
      </c>
      <c r="K19" s="112"/>
      <c r="L19" s="113" t="s">
        <v>7</v>
      </c>
      <c r="M19" s="114" t="s">
        <v>8</v>
      </c>
      <c r="N19" s="115" t="s">
        <v>9</v>
      </c>
      <c r="O19" s="118" t="s">
        <v>10</v>
      </c>
      <c r="P19" s="184" t="s">
        <v>556</v>
      </c>
    </row>
    <row r="20" spans="1:16" ht="14.4" customHeight="1">
      <c r="A20" s="112" t="s">
        <v>0</v>
      </c>
      <c r="B20" s="120"/>
      <c r="C20" s="114"/>
      <c r="D20" s="116"/>
      <c r="E20" s="114"/>
      <c r="F20" s="112"/>
      <c r="G20" s="112"/>
      <c r="H20" s="112"/>
      <c r="I20" s="112"/>
      <c r="J20" s="112"/>
      <c r="K20" s="112"/>
      <c r="L20" s="113"/>
      <c r="M20" s="114"/>
      <c r="N20" s="116"/>
      <c r="O20" s="118"/>
      <c r="P20" s="184"/>
    </row>
    <row r="21" spans="1:16">
      <c r="A21" s="112"/>
      <c r="B21" s="121"/>
      <c r="C21" s="114"/>
      <c r="D21" s="117"/>
      <c r="E21" s="114"/>
      <c r="F21" s="3" t="s">
        <v>3</v>
      </c>
      <c r="G21" s="4" t="s">
        <v>4</v>
      </c>
      <c r="H21" s="3" t="s">
        <v>3</v>
      </c>
      <c r="I21" s="4" t="s">
        <v>4</v>
      </c>
      <c r="J21" s="3" t="s">
        <v>3</v>
      </c>
      <c r="K21" s="4" t="s">
        <v>4</v>
      </c>
      <c r="L21" s="113"/>
      <c r="M21" s="114"/>
      <c r="N21" s="117"/>
      <c r="O21" s="118"/>
      <c r="P21" s="184"/>
    </row>
    <row r="22" spans="1:16" ht="28.8">
      <c r="A22" s="5" t="s">
        <v>429</v>
      </c>
      <c r="B22" s="5" t="s">
        <v>424</v>
      </c>
      <c r="C22" s="5">
        <v>2009</v>
      </c>
      <c r="D22" s="5" t="s">
        <v>14</v>
      </c>
      <c r="E22" s="5" t="s">
        <v>636</v>
      </c>
      <c r="F22" s="5">
        <v>300</v>
      </c>
      <c r="G22" s="6">
        <f t="shared" ref="G22" si="8">F22</f>
        <v>300</v>
      </c>
      <c r="H22" s="5"/>
      <c r="I22" s="6">
        <f t="shared" ref="I22" si="9">H22*0.5</f>
        <v>0</v>
      </c>
      <c r="J22" s="5"/>
      <c r="K22" s="6">
        <f t="shared" ref="K22" si="10">J22*1.5</f>
        <v>0</v>
      </c>
      <c r="L22" s="6">
        <f t="shared" ref="L22" si="11">K22+I22+G22</f>
        <v>300</v>
      </c>
      <c r="M22" s="5">
        <v>1</v>
      </c>
      <c r="N22" s="5">
        <v>1</v>
      </c>
      <c r="O22" s="59">
        <v>20</v>
      </c>
      <c r="P22" s="68" t="s">
        <v>425</v>
      </c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"/>
    </row>
    <row r="24" spans="1:16" ht="18">
      <c r="A24" s="8" t="s">
        <v>219</v>
      </c>
      <c r="B24" s="128" t="s">
        <v>12</v>
      </c>
      <c r="C24" s="123" t="s">
        <v>1</v>
      </c>
      <c r="D24" s="124" t="s">
        <v>13</v>
      </c>
      <c r="E24" s="123" t="s">
        <v>11</v>
      </c>
      <c r="F24" s="111" t="s">
        <v>222</v>
      </c>
      <c r="G24" s="111"/>
      <c r="H24" s="111" t="s">
        <v>5</v>
      </c>
      <c r="I24" s="111"/>
      <c r="J24" s="111" t="s">
        <v>6</v>
      </c>
      <c r="K24" s="111"/>
      <c r="L24" s="122" t="s">
        <v>7</v>
      </c>
      <c r="M24" s="123" t="s">
        <v>8</v>
      </c>
      <c r="N24" s="124" t="s">
        <v>9</v>
      </c>
      <c r="O24" s="127" t="s">
        <v>10</v>
      </c>
      <c r="P24" s="182" t="s">
        <v>556</v>
      </c>
    </row>
    <row r="25" spans="1:16" ht="14.4" customHeight="1">
      <c r="A25" s="111" t="s">
        <v>0</v>
      </c>
      <c r="B25" s="129"/>
      <c r="C25" s="123"/>
      <c r="D25" s="125"/>
      <c r="E25" s="123"/>
      <c r="F25" s="111"/>
      <c r="G25" s="111"/>
      <c r="H25" s="111"/>
      <c r="I25" s="111"/>
      <c r="J25" s="111"/>
      <c r="K25" s="111"/>
      <c r="L25" s="122"/>
      <c r="M25" s="123"/>
      <c r="N25" s="125"/>
      <c r="O25" s="127"/>
      <c r="P25" s="182"/>
    </row>
    <row r="26" spans="1:16">
      <c r="A26" s="111"/>
      <c r="B26" s="130"/>
      <c r="C26" s="123"/>
      <c r="D26" s="126"/>
      <c r="E26" s="123"/>
      <c r="F26" s="9" t="s">
        <v>3</v>
      </c>
      <c r="G26" s="10" t="s">
        <v>4</v>
      </c>
      <c r="H26" s="9" t="s">
        <v>3</v>
      </c>
      <c r="I26" s="10" t="s">
        <v>4</v>
      </c>
      <c r="J26" s="9" t="s">
        <v>3</v>
      </c>
      <c r="K26" s="10" t="s">
        <v>4</v>
      </c>
      <c r="L26" s="122"/>
      <c r="M26" s="123"/>
      <c r="N26" s="126"/>
      <c r="O26" s="127"/>
      <c r="P26" s="182"/>
    </row>
    <row r="27" spans="1:16" ht="57.6">
      <c r="A27" s="11" t="s">
        <v>430</v>
      </c>
      <c r="B27" s="11" t="s">
        <v>424</v>
      </c>
      <c r="C27" s="11">
        <v>2009</v>
      </c>
      <c r="D27" s="11" t="s">
        <v>14</v>
      </c>
      <c r="E27" s="11" t="s">
        <v>637</v>
      </c>
      <c r="F27" s="11">
        <v>307</v>
      </c>
      <c r="G27" s="12">
        <f t="shared" ref="G27" si="12">F27</f>
        <v>307</v>
      </c>
      <c r="H27" s="11"/>
      <c r="I27" s="12">
        <f t="shared" ref="I27" si="13">H27*0.5</f>
        <v>0</v>
      </c>
      <c r="J27" s="11"/>
      <c r="K27" s="12">
        <f t="shared" ref="K27" si="14">J27*1.5</f>
        <v>0</v>
      </c>
      <c r="L27" s="12">
        <f t="shared" ref="L27" si="15">K27+I27+G27</f>
        <v>307</v>
      </c>
      <c r="M27" s="11">
        <v>1</v>
      </c>
      <c r="N27" s="11">
        <v>1</v>
      </c>
      <c r="O27" s="58">
        <v>20</v>
      </c>
      <c r="P27" s="53" t="s">
        <v>432</v>
      </c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"/>
    </row>
    <row r="29" spans="1:16" ht="18">
      <c r="A29" s="2" t="s">
        <v>220</v>
      </c>
      <c r="B29" s="119" t="s">
        <v>12</v>
      </c>
      <c r="C29" s="114" t="s">
        <v>1</v>
      </c>
      <c r="D29" s="115" t="s">
        <v>13</v>
      </c>
      <c r="E29" s="114" t="s">
        <v>11</v>
      </c>
      <c r="F29" s="112" t="s">
        <v>222</v>
      </c>
      <c r="G29" s="112"/>
      <c r="H29" s="112" t="s">
        <v>5</v>
      </c>
      <c r="I29" s="112"/>
      <c r="J29" s="112" t="s">
        <v>6</v>
      </c>
      <c r="K29" s="112"/>
      <c r="L29" s="113" t="s">
        <v>7</v>
      </c>
      <c r="M29" s="114" t="s">
        <v>8</v>
      </c>
      <c r="N29" s="115" t="s">
        <v>9</v>
      </c>
      <c r="O29" s="118" t="s">
        <v>10</v>
      </c>
      <c r="P29" s="184" t="s">
        <v>556</v>
      </c>
    </row>
    <row r="30" spans="1:16" ht="14.4" customHeight="1">
      <c r="A30" s="112" t="s">
        <v>0</v>
      </c>
      <c r="B30" s="120"/>
      <c r="C30" s="114"/>
      <c r="D30" s="116"/>
      <c r="E30" s="114"/>
      <c r="F30" s="112"/>
      <c r="G30" s="112"/>
      <c r="H30" s="112"/>
      <c r="I30" s="112"/>
      <c r="J30" s="112"/>
      <c r="K30" s="112"/>
      <c r="L30" s="113"/>
      <c r="M30" s="114"/>
      <c r="N30" s="116"/>
      <c r="O30" s="118"/>
      <c r="P30" s="184"/>
    </row>
    <row r="31" spans="1:16">
      <c r="A31" s="112"/>
      <c r="B31" s="121"/>
      <c r="C31" s="114"/>
      <c r="D31" s="117"/>
      <c r="E31" s="114"/>
      <c r="F31" s="3" t="s">
        <v>3</v>
      </c>
      <c r="G31" s="4" t="s">
        <v>4</v>
      </c>
      <c r="H31" s="3" t="s">
        <v>3</v>
      </c>
      <c r="I31" s="4" t="s">
        <v>4</v>
      </c>
      <c r="J31" s="3" t="s">
        <v>3</v>
      </c>
      <c r="K31" s="4" t="s">
        <v>4</v>
      </c>
      <c r="L31" s="113"/>
      <c r="M31" s="114"/>
      <c r="N31" s="117"/>
      <c r="O31" s="118"/>
      <c r="P31" s="184"/>
    </row>
    <row r="32" spans="1:16">
      <c r="A32" s="5" t="s">
        <v>358</v>
      </c>
      <c r="B32" s="5" t="s">
        <v>355</v>
      </c>
      <c r="C32" s="5">
        <v>2009</v>
      </c>
      <c r="D32" s="5" t="s">
        <v>14</v>
      </c>
      <c r="E32" s="5" t="s">
        <v>705</v>
      </c>
      <c r="F32" s="5">
        <v>307</v>
      </c>
      <c r="G32" s="6">
        <f t="shared" ref="G32:G33" si="16">F32</f>
        <v>307</v>
      </c>
      <c r="H32" s="5"/>
      <c r="I32" s="6">
        <f t="shared" ref="I32:I33" si="17">H32*0.5</f>
        <v>0</v>
      </c>
      <c r="J32" s="5"/>
      <c r="K32" s="6">
        <f t="shared" ref="K32:K33" si="18">J32*1.5</f>
        <v>0</v>
      </c>
      <c r="L32" s="6">
        <f t="shared" ref="L32:L33" si="19">K32+I32+G32</f>
        <v>307</v>
      </c>
      <c r="M32" s="5">
        <v>2</v>
      </c>
      <c r="N32" s="5">
        <v>2</v>
      </c>
      <c r="O32" s="59">
        <v>18</v>
      </c>
      <c r="P32" s="74" t="s">
        <v>359</v>
      </c>
    </row>
    <row r="33" spans="1:16" ht="28.8">
      <c r="A33" s="5" t="s">
        <v>433</v>
      </c>
      <c r="B33" s="5" t="s">
        <v>424</v>
      </c>
      <c r="C33" s="5">
        <v>2009</v>
      </c>
      <c r="D33" s="5" t="s">
        <v>14</v>
      </c>
      <c r="E33" s="5" t="s">
        <v>638</v>
      </c>
      <c r="F33" s="5">
        <v>309</v>
      </c>
      <c r="G33" s="6">
        <f t="shared" si="16"/>
        <v>309</v>
      </c>
      <c r="H33" s="5"/>
      <c r="I33" s="6">
        <f t="shared" si="17"/>
        <v>0</v>
      </c>
      <c r="J33" s="5"/>
      <c r="K33" s="6">
        <f t="shared" si="18"/>
        <v>0</v>
      </c>
      <c r="L33" s="6">
        <f t="shared" si="19"/>
        <v>309</v>
      </c>
      <c r="M33" s="5">
        <v>1</v>
      </c>
      <c r="N33" s="5">
        <v>1</v>
      </c>
      <c r="O33" s="59">
        <v>20</v>
      </c>
      <c r="P33" s="68" t="s">
        <v>431</v>
      </c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"/>
    </row>
    <row r="35" spans="1:16" ht="18">
      <c r="A35" s="8" t="s">
        <v>221</v>
      </c>
      <c r="B35" s="128" t="s">
        <v>12</v>
      </c>
      <c r="C35" s="123" t="s">
        <v>1</v>
      </c>
      <c r="D35" s="124" t="s">
        <v>13</v>
      </c>
      <c r="E35" s="123" t="s">
        <v>11</v>
      </c>
      <c r="F35" s="111" t="s">
        <v>222</v>
      </c>
      <c r="G35" s="111"/>
      <c r="H35" s="111" t="s">
        <v>5</v>
      </c>
      <c r="I35" s="111"/>
      <c r="J35" s="111" t="s">
        <v>6</v>
      </c>
      <c r="K35" s="111"/>
      <c r="L35" s="122" t="s">
        <v>7</v>
      </c>
      <c r="M35" s="123" t="s">
        <v>8</v>
      </c>
      <c r="N35" s="124" t="s">
        <v>9</v>
      </c>
      <c r="O35" s="127" t="s">
        <v>10</v>
      </c>
      <c r="P35" s="182" t="s">
        <v>556</v>
      </c>
    </row>
    <row r="36" spans="1:16" ht="14.4" customHeight="1">
      <c r="A36" s="111" t="s">
        <v>0</v>
      </c>
      <c r="B36" s="129"/>
      <c r="C36" s="123"/>
      <c r="D36" s="125"/>
      <c r="E36" s="123"/>
      <c r="F36" s="111"/>
      <c r="G36" s="111"/>
      <c r="H36" s="111"/>
      <c r="I36" s="111"/>
      <c r="J36" s="111"/>
      <c r="K36" s="111"/>
      <c r="L36" s="122"/>
      <c r="M36" s="123"/>
      <c r="N36" s="125"/>
      <c r="O36" s="127"/>
      <c r="P36" s="182"/>
    </row>
    <row r="37" spans="1:16">
      <c r="A37" s="111"/>
      <c r="B37" s="130"/>
      <c r="C37" s="123"/>
      <c r="D37" s="126"/>
      <c r="E37" s="123"/>
      <c r="F37" s="9" t="s">
        <v>3</v>
      </c>
      <c r="G37" s="10" t="s">
        <v>4</v>
      </c>
      <c r="H37" s="9" t="s">
        <v>3</v>
      </c>
      <c r="I37" s="10" t="s">
        <v>4</v>
      </c>
      <c r="J37" s="9" t="s">
        <v>3</v>
      </c>
      <c r="K37" s="10" t="s">
        <v>4</v>
      </c>
      <c r="L37" s="122"/>
      <c r="M37" s="123"/>
      <c r="N37" s="126"/>
      <c r="O37" s="127"/>
      <c r="P37" s="182"/>
    </row>
    <row r="38" spans="1:16" ht="28.8">
      <c r="A38" s="11" t="s">
        <v>369</v>
      </c>
      <c r="B38" s="11" t="s">
        <v>370</v>
      </c>
      <c r="C38" s="11">
        <v>2013</v>
      </c>
      <c r="D38" s="11" t="s">
        <v>19</v>
      </c>
      <c r="E38" s="11" t="s">
        <v>706</v>
      </c>
      <c r="F38" s="11">
        <v>187</v>
      </c>
      <c r="G38" s="12">
        <f t="shared" ref="G38:G39" si="20">F38</f>
        <v>187</v>
      </c>
      <c r="H38" s="11"/>
      <c r="I38" s="12">
        <f t="shared" ref="I38:I39" si="21">H38*0.5</f>
        <v>0</v>
      </c>
      <c r="J38" s="11"/>
      <c r="K38" s="12">
        <f t="shared" ref="K38:K39" si="22">J38*1.5</f>
        <v>0</v>
      </c>
      <c r="L38" s="12">
        <f t="shared" ref="L38:L39" si="23">K38+I38+G38</f>
        <v>187</v>
      </c>
      <c r="M38" s="11">
        <v>2</v>
      </c>
      <c r="N38" s="11">
        <v>2</v>
      </c>
      <c r="O38" s="58">
        <v>18</v>
      </c>
      <c r="P38" s="53" t="s">
        <v>371</v>
      </c>
    </row>
    <row r="39" spans="1:16" ht="28.8">
      <c r="A39" s="11" t="s">
        <v>537</v>
      </c>
      <c r="B39" s="11" t="s">
        <v>424</v>
      </c>
      <c r="C39" s="11">
        <v>2009</v>
      </c>
      <c r="D39" s="11" t="s">
        <v>19</v>
      </c>
      <c r="E39" s="11" t="s">
        <v>632</v>
      </c>
      <c r="F39" s="11">
        <v>236</v>
      </c>
      <c r="G39" s="12">
        <f t="shared" si="20"/>
        <v>236</v>
      </c>
      <c r="H39" s="11"/>
      <c r="I39" s="12">
        <f t="shared" si="21"/>
        <v>0</v>
      </c>
      <c r="J39" s="11"/>
      <c r="K39" s="12">
        <f t="shared" si="22"/>
        <v>0</v>
      </c>
      <c r="L39" s="12">
        <f t="shared" si="23"/>
        <v>236</v>
      </c>
      <c r="M39" s="11">
        <v>1</v>
      </c>
      <c r="N39" s="11">
        <v>1</v>
      </c>
      <c r="O39" s="58">
        <v>20</v>
      </c>
      <c r="P39" s="53" t="s">
        <v>538</v>
      </c>
    </row>
    <row r="41" spans="1:16">
      <c r="A41" t="s">
        <v>571</v>
      </c>
      <c r="G41" t="s">
        <v>572</v>
      </c>
      <c r="H41" t="s">
        <v>572</v>
      </c>
    </row>
  </sheetData>
  <mergeCells count="78">
    <mergeCell ref="P19:P21"/>
    <mergeCell ref="P24:P26"/>
    <mergeCell ref="P29:P31"/>
    <mergeCell ref="P35:P37"/>
    <mergeCell ref="E6:G6"/>
    <mergeCell ref="J19:K20"/>
    <mergeCell ref="H6:O7"/>
    <mergeCell ref="E7:G7"/>
    <mergeCell ref="E9:G9"/>
    <mergeCell ref="H9:O10"/>
    <mergeCell ref="E10:G10"/>
    <mergeCell ref="F19:G20"/>
    <mergeCell ref="H19:I20"/>
    <mergeCell ref="E11:G11"/>
    <mergeCell ref="N24:N26"/>
    <mergeCell ref="O24:O26"/>
    <mergeCell ref="E2:G3"/>
    <mergeCell ref="H2:O2"/>
    <mergeCell ref="H3:O3"/>
    <mergeCell ref="E4:G5"/>
    <mergeCell ref="H4:O4"/>
    <mergeCell ref="H5:O5"/>
    <mergeCell ref="C19:C21"/>
    <mergeCell ref="D19:D21"/>
    <mergeCell ref="E19:E21"/>
    <mergeCell ref="B13:B15"/>
    <mergeCell ref="C13:C15"/>
    <mergeCell ref="D13:D15"/>
    <mergeCell ref="E13:E15"/>
    <mergeCell ref="N19:N21"/>
    <mergeCell ref="O19:O21"/>
    <mergeCell ref="A25:A26"/>
    <mergeCell ref="B24:B26"/>
    <mergeCell ref="C24:C26"/>
    <mergeCell ref="D24:D26"/>
    <mergeCell ref="E24:E26"/>
    <mergeCell ref="F24:G25"/>
    <mergeCell ref="H24:I25"/>
    <mergeCell ref="J24:K25"/>
    <mergeCell ref="L24:L26"/>
    <mergeCell ref="M24:M26"/>
    <mergeCell ref="L19:L21"/>
    <mergeCell ref="M19:M21"/>
    <mergeCell ref="A20:A21"/>
    <mergeCell ref="B19:B21"/>
    <mergeCell ref="N29:N31"/>
    <mergeCell ref="O29:O31"/>
    <mergeCell ref="A30:A31"/>
    <mergeCell ref="B29:B31"/>
    <mergeCell ref="C29:C31"/>
    <mergeCell ref="D29:D31"/>
    <mergeCell ref="E29:E31"/>
    <mergeCell ref="F29:G30"/>
    <mergeCell ref="H29:I30"/>
    <mergeCell ref="J29:K30"/>
    <mergeCell ref="L29:L31"/>
    <mergeCell ref="M29:M31"/>
    <mergeCell ref="J35:K36"/>
    <mergeCell ref="L35:L37"/>
    <mergeCell ref="M35:M37"/>
    <mergeCell ref="N35:N37"/>
    <mergeCell ref="O35:O37"/>
    <mergeCell ref="F35:G36"/>
    <mergeCell ref="H35:I36"/>
    <mergeCell ref="A36:A37"/>
    <mergeCell ref="B35:B37"/>
    <mergeCell ref="C35:C37"/>
    <mergeCell ref="D35:D37"/>
    <mergeCell ref="E35:E37"/>
    <mergeCell ref="O13:O15"/>
    <mergeCell ref="P13:P15"/>
    <mergeCell ref="A14:A15"/>
    <mergeCell ref="H13:I14"/>
    <mergeCell ref="J13:K14"/>
    <mergeCell ref="L13:L15"/>
    <mergeCell ref="M13:M15"/>
    <mergeCell ref="N13:N15"/>
    <mergeCell ref="F13:G14"/>
  </mergeCell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000"/>
  </sheetPr>
  <dimension ref="A1:P39"/>
  <sheetViews>
    <sheetView topLeftCell="A19" zoomScale="96" zoomScaleNormal="96" workbookViewId="0">
      <selection activeCell="F32" sqref="F32"/>
    </sheetView>
  </sheetViews>
  <sheetFormatPr defaultRowHeight="14.4"/>
  <cols>
    <col min="1" max="1" width="55.5546875" customWidth="1"/>
    <col min="2" max="2" width="9" customWidth="1"/>
    <col min="8" max="11" width="0" hidden="1" customWidth="1"/>
    <col min="13" max="13" width="13.5546875" customWidth="1"/>
    <col min="14" max="14" width="13.44140625" customWidth="1"/>
    <col min="15" max="15" width="23.44140625" customWidth="1"/>
    <col min="16" max="16" width="13.2187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2" t="s">
        <v>223</v>
      </c>
      <c r="B14" s="119" t="s">
        <v>12</v>
      </c>
      <c r="C14" s="114" t="s">
        <v>1</v>
      </c>
      <c r="D14" s="115" t="s">
        <v>13</v>
      </c>
      <c r="E14" s="114" t="s">
        <v>11</v>
      </c>
      <c r="F14" s="112" t="s">
        <v>222</v>
      </c>
      <c r="G14" s="112"/>
      <c r="H14" s="112" t="s">
        <v>5</v>
      </c>
      <c r="I14" s="112"/>
      <c r="J14" s="112" t="s">
        <v>6</v>
      </c>
      <c r="K14" s="112"/>
      <c r="L14" s="113" t="s">
        <v>7</v>
      </c>
      <c r="M14" s="114" t="s">
        <v>8</v>
      </c>
      <c r="N14" s="115" t="s">
        <v>9</v>
      </c>
      <c r="O14" s="118" t="s">
        <v>10</v>
      </c>
      <c r="P14" s="183" t="s">
        <v>556</v>
      </c>
    </row>
    <row r="15" spans="1:16" ht="14.4" customHeight="1">
      <c r="A15" s="112" t="s">
        <v>0</v>
      </c>
      <c r="B15" s="120"/>
      <c r="C15" s="114"/>
      <c r="D15" s="116"/>
      <c r="E15" s="114"/>
      <c r="F15" s="112"/>
      <c r="G15" s="112"/>
      <c r="H15" s="112"/>
      <c r="I15" s="112"/>
      <c r="J15" s="112"/>
      <c r="K15" s="112"/>
      <c r="L15" s="113"/>
      <c r="M15" s="114"/>
      <c r="N15" s="116"/>
      <c r="O15" s="118"/>
      <c r="P15" s="183"/>
    </row>
    <row r="16" spans="1:16">
      <c r="A16" s="112"/>
      <c r="B16" s="121"/>
      <c r="C16" s="114"/>
      <c r="D16" s="117"/>
      <c r="E16" s="114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113"/>
      <c r="M16" s="114"/>
      <c r="N16" s="117"/>
      <c r="O16" s="118"/>
      <c r="P16" s="183"/>
    </row>
    <row r="17" spans="1:16" ht="28.8">
      <c r="A17" s="5" t="s">
        <v>436</v>
      </c>
      <c r="B17" s="5" t="s">
        <v>424</v>
      </c>
      <c r="C17" s="5">
        <v>2008</v>
      </c>
      <c r="D17" s="5" t="s">
        <v>21</v>
      </c>
      <c r="E17" s="5" t="s">
        <v>649</v>
      </c>
      <c r="F17" s="5">
        <v>138</v>
      </c>
      <c r="G17" s="6">
        <f t="shared" ref="G17" si="0">F17</f>
        <v>138</v>
      </c>
      <c r="H17" s="5"/>
      <c r="I17" s="6">
        <f t="shared" ref="I17" si="1">H17*0.5</f>
        <v>0</v>
      </c>
      <c r="J17" s="5">
        <v>0</v>
      </c>
      <c r="K17" s="6">
        <f t="shared" ref="K17" si="2">J17*1.5</f>
        <v>0</v>
      </c>
      <c r="L17" s="6">
        <f t="shared" ref="L17" si="3">K17+I17+G17</f>
        <v>138</v>
      </c>
      <c r="M17" s="5">
        <v>1</v>
      </c>
      <c r="N17" s="5">
        <v>1</v>
      </c>
      <c r="O17" s="59">
        <v>20</v>
      </c>
      <c r="P17" s="51" t="s">
        <v>435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">
      <c r="A19" s="2" t="s">
        <v>224</v>
      </c>
      <c r="B19" s="119" t="s">
        <v>12</v>
      </c>
      <c r="C19" s="114" t="s">
        <v>1</v>
      </c>
      <c r="D19" s="115" t="s">
        <v>13</v>
      </c>
      <c r="E19" s="114" t="s">
        <v>11</v>
      </c>
      <c r="F19" s="112" t="s">
        <v>222</v>
      </c>
      <c r="G19" s="112"/>
      <c r="H19" s="112" t="s">
        <v>5</v>
      </c>
      <c r="I19" s="112"/>
      <c r="J19" s="112" t="s">
        <v>6</v>
      </c>
      <c r="K19" s="112"/>
      <c r="L19" s="113" t="s">
        <v>7</v>
      </c>
      <c r="M19" s="114" t="s">
        <v>8</v>
      </c>
      <c r="N19" s="115" t="s">
        <v>9</v>
      </c>
      <c r="O19" s="118" t="s">
        <v>10</v>
      </c>
      <c r="P19" s="183" t="s">
        <v>556</v>
      </c>
    </row>
    <row r="20" spans="1:16" ht="14.4" customHeight="1">
      <c r="A20" s="112" t="s">
        <v>0</v>
      </c>
      <c r="B20" s="120"/>
      <c r="C20" s="114"/>
      <c r="D20" s="116"/>
      <c r="E20" s="114"/>
      <c r="F20" s="112"/>
      <c r="G20" s="112"/>
      <c r="H20" s="112"/>
      <c r="I20" s="112"/>
      <c r="J20" s="112"/>
      <c r="K20" s="112"/>
      <c r="L20" s="113"/>
      <c r="M20" s="114"/>
      <c r="N20" s="116"/>
      <c r="O20" s="118"/>
      <c r="P20" s="183"/>
    </row>
    <row r="21" spans="1:16">
      <c r="A21" s="112"/>
      <c r="B21" s="121"/>
      <c r="C21" s="114"/>
      <c r="D21" s="117"/>
      <c r="E21" s="114"/>
      <c r="F21" s="3" t="s">
        <v>3</v>
      </c>
      <c r="G21" s="4" t="s">
        <v>4</v>
      </c>
      <c r="H21" s="3" t="s">
        <v>3</v>
      </c>
      <c r="I21" s="4" t="s">
        <v>4</v>
      </c>
      <c r="J21" s="3" t="s">
        <v>3</v>
      </c>
      <c r="K21" s="4" t="s">
        <v>4</v>
      </c>
      <c r="L21" s="113"/>
      <c r="M21" s="114"/>
      <c r="N21" s="117"/>
      <c r="O21" s="118"/>
      <c r="P21" s="183"/>
    </row>
    <row r="22" spans="1:16" ht="43.2">
      <c r="A22" s="52" t="s">
        <v>427</v>
      </c>
      <c r="B22" s="52" t="s">
        <v>424</v>
      </c>
      <c r="C22" s="52">
        <v>2007</v>
      </c>
      <c r="D22" s="52" t="s">
        <v>21</v>
      </c>
      <c r="E22" s="52" t="s">
        <v>635</v>
      </c>
      <c r="F22" s="52">
        <v>235</v>
      </c>
      <c r="G22" s="55">
        <f t="shared" ref="G22" si="4">F22</f>
        <v>235</v>
      </c>
      <c r="H22" s="52"/>
      <c r="I22" s="55">
        <f t="shared" ref="I22" si="5">H22*0.5</f>
        <v>0</v>
      </c>
      <c r="J22" s="52"/>
      <c r="K22" s="55">
        <f t="shared" ref="K22" si="6">J22*1.5</f>
        <v>0</v>
      </c>
      <c r="L22" s="55">
        <f t="shared" ref="L22" si="7">K22+I22+G22</f>
        <v>235</v>
      </c>
      <c r="M22" s="52">
        <v>1</v>
      </c>
      <c r="N22" s="52">
        <v>1</v>
      </c>
      <c r="O22" s="86">
        <v>20</v>
      </c>
      <c r="P22" s="51" t="s">
        <v>428</v>
      </c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"/>
    </row>
    <row r="24" spans="1:16" ht="18">
      <c r="A24" s="8" t="s">
        <v>225</v>
      </c>
      <c r="B24" s="128" t="s">
        <v>12</v>
      </c>
      <c r="C24" s="123" t="s">
        <v>1</v>
      </c>
      <c r="D24" s="124" t="s">
        <v>13</v>
      </c>
      <c r="E24" s="123" t="s">
        <v>11</v>
      </c>
      <c r="F24" s="111" t="s">
        <v>222</v>
      </c>
      <c r="G24" s="111"/>
      <c r="H24" s="111" t="s">
        <v>5</v>
      </c>
      <c r="I24" s="111"/>
      <c r="J24" s="111" t="s">
        <v>6</v>
      </c>
      <c r="K24" s="111"/>
      <c r="L24" s="122" t="s">
        <v>7</v>
      </c>
      <c r="M24" s="123" t="s">
        <v>8</v>
      </c>
      <c r="N24" s="124" t="s">
        <v>9</v>
      </c>
      <c r="O24" s="127" t="s">
        <v>10</v>
      </c>
      <c r="P24" s="182" t="s">
        <v>556</v>
      </c>
    </row>
    <row r="25" spans="1:16" ht="14.4" customHeight="1">
      <c r="A25" s="111" t="s">
        <v>0</v>
      </c>
      <c r="B25" s="129"/>
      <c r="C25" s="123"/>
      <c r="D25" s="125"/>
      <c r="E25" s="123"/>
      <c r="F25" s="111"/>
      <c r="G25" s="111"/>
      <c r="H25" s="111"/>
      <c r="I25" s="111"/>
      <c r="J25" s="111"/>
      <c r="K25" s="111"/>
      <c r="L25" s="122"/>
      <c r="M25" s="123"/>
      <c r="N25" s="125"/>
      <c r="O25" s="127"/>
      <c r="P25" s="182"/>
    </row>
    <row r="26" spans="1:16">
      <c r="A26" s="111"/>
      <c r="B26" s="130"/>
      <c r="C26" s="123"/>
      <c r="D26" s="126"/>
      <c r="E26" s="123"/>
      <c r="F26" s="9" t="s">
        <v>3</v>
      </c>
      <c r="G26" s="10" t="s">
        <v>4</v>
      </c>
      <c r="H26" s="9" t="s">
        <v>3</v>
      </c>
      <c r="I26" s="10" t="s">
        <v>4</v>
      </c>
      <c r="J26" s="9" t="s">
        <v>3</v>
      </c>
      <c r="K26" s="10" t="s">
        <v>4</v>
      </c>
      <c r="L26" s="122"/>
      <c r="M26" s="123"/>
      <c r="N26" s="126"/>
      <c r="O26" s="127"/>
      <c r="P26" s="182"/>
    </row>
    <row r="27" spans="1:16" ht="28.8">
      <c r="A27" s="11" t="s">
        <v>470</v>
      </c>
      <c r="B27" s="11" t="s">
        <v>424</v>
      </c>
      <c r="C27" s="11">
        <v>2007</v>
      </c>
      <c r="D27" s="11" t="s">
        <v>21</v>
      </c>
      <c r="E27" s="11" t="s">
        <v>650</v>
      </c>
      <c r="F27" s="11">
        <v>245</v>
      </c>
      <c r="G27" s="12">
        <f t="shared" ref="G27" si="8">F27</f>
        <v>245</v>
      </c>
      <c r="H27" s="11"/>
      <c r="I27" s="12">
        <f t="shared" ref="I27" si="9">H27*0.5</f>
        <v>0</v>
      </c>
      <c r="J27" s="11"/>
      <c r="K27" s="12">
        <f t="shared" ref="K27" si="10">J27*1.5</f>
        <v>0</v>
      </c>
      <c r="L27" s="12">
        <f t="shared" ref="L27" si="11">K27+I27+G27</f>
        <v>245</v>
      </c>
      <c r="M27" s="11">
        <v>1</v>
      </c>
      <c r="N27" s="11">
        <v>1</v>
      </c>
      <c r="O27" s="58">
        <v>20</v>
      </c>
      <c r="P27" s="53" t="s">
        <v>471</v>
      </c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"/>
    </row>
    <row r="29" spans="1:16" ht="18">
      <c r="A29" s="2" t="s">
        <v>226</v>
      </c>
      <c r="B29" s="119" t="s">
        <v>12</v>
      </c>
      <c r="C29" s="114" t="s">
        <v>1</v>
      </c>
      <c r="D29" s="115" t="s">
        <v>13</v>
      </c>
      <c r="E29" s="114" t="s">
        <v>11</v>
      </c>
      <c r="F29" s="112" t="s">
        <v>222</v>
      </c>
      <c r="G29" s="112"/>
      <c r="H29" s="112" t="s">
        <v>5</v>
      </c>
      <c r="I29" s="112"/>
      <c r="J29" s="112" t="s">
        <v>6</v>
      </c>
      <c r="K29" s="112"/>
      <c r="L29" s="113" t="s">
        <v>7</v>
      </c>
      <c r="M29" s="114" t="s">
        <v>8</v>
      </c>
      <c r="N29" s="115" t="s">
        <v>9</v>
      </c>
      <c r="O29" s="118" t="s">
        <v>10</v>
      </c>
      <c r="P29" s="183" t="s">
        <v>556</v>
      </c>
    </row>
    <row r="30" spans="1:16" ht="14.4" customHeight="1">
      <c r="A30" s="112" t="s">
        <v>0</v>
      </c>
      <c r="B30" s="120"/>
      <c r="C30" s="114"/>
      <c r="D30" s="116"/>
      <c r="E30" s="114"/>
      <c r="F30" s="112"/>
      <c r="G30" s="112"/>
      <c r="H30" s="112"/>
      <c r="I30" s="112"/>
      <c r="J30" s="112"/>
      <c r="K30" s="112"/>
      <c r="L30" s="113"/>
      <c r="M30" s="114"/>
      <c r="N30" s="116"/>
      <c r="O30" s="118"/>
      <c r="P30" s="183"/>
    </row>
    <row r="31" spans="1:16">
      <c r="A31" s="112"/>
      <c r="B31" s="121"/>
      <c r="C31" s="114"/>
      <c r="D31" s="117"/>
      <c r="E31" s="114"/>
      <c r="F31" s="3" t="s">
        <v>3</v>
      </c>
      <c r="G31" s="4" t="s">
        <v>4</v>
      </c>
      <c r="H31" s="3" t="s">
        <v>3</v>
      </c>
      <c r="I31" s="4" t="s">
        <v>4</v>
      </c>
      <c r="J31" s="3" t="s">
        <v>3</v>
      </c>
      <c r="K31" s="4" t="s">
        <v>4</v>
      </c>
      <c r="L31" s="113"/>
      <c r="M31" s="114"/>
      <c r="N31" s="117"/>
      <c r="O31" s="118"/>
      <c r="P31" s="183"/>
    </row>
    <row r="32" spans="1:16" ht="28.8">
      <c r="A32" s="5" t="s">
        <v>438</v>
      </c>
      <c r="B32" s="5" t="s">
        <v>424</v>
      </c>
      <c r="C32" s="5">
        <v>2008</v>
      </c>
      <c r="D32" s="5" t="s">
        <v>14</v>
      </c>
      <c r="E32" s="5" t="s">
        <v>618</v>
      </c>
      <c r="F32" s="5">
        <v>262</v>
      </c>
      <c r="G32" s="6">
        <f t="shared" ref="G32" si="12">F32</f>
        <v>262</v>
      </c>
      <c r="H32" s="5"/>
      <c r="I32" s="6">
        <f t="shared" ref="I32" si="13">H32*0.5</f>
        <v>0</v>
      </c>
      <c r="J32" s="5"/>
      <c r="K32" s="6">
        <f t="shared" ref="K32" si="14">J32*1.5</f>
        <v>0</v>
      </c>
      <c r="L32" s="6">
        <f t="shared" ref="L32" si="15">K32+I32+G32</f>
        <v>262</v>
      </c>
      <c r="M32" s="5">
        <v>1</v>
      </c>
      <c r="N32" s="5">
        <v>1</v>
      </c>
      <c r="O32" s="59">
        <v>20</v>
      </c>
      <c r="P32" s="51" t="s">
        <v>435</v>
      </c>
    </row>
    <row r="33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"/>
    </row>
    <row r="34" spans="1:16" ht="18">
      <c r="A34" s="8" t="s">
        <v>227</v>
      </c>
      <c r="B34" s="128" t="s">
        <v>12</v>
      </c>
      <c r="C34" s="123" t="s">
        <v>1</v>
      </c>
      <c r="D34" s="124" t="s">
        <v>13</v>
      </c>
      <c r="E34" s="123" t="s">
        <v>11</v>
      </c>
      <c r="F34" s="111" t="s">
        <v>222</v>
      </c>
      <c r="G34" s="111"/>
      <c r="H34" s="111" t="s">
        <v>5</v>
      </c>
      <c r="I34" s="111"/>
      <c r="J34" s="111" t="s">
        <v>6</v>
      </c>
      <c r="K34" s="111"/>
      <c r="L34" s="122" t="s">
        <v>7</v>
      </c>
      <c r="M34" s="123" t="s">
        <v>8</v>
      </c>
      <c r="N34" s="124" t="s">
        <v>9</v>
      </c>
      <c r="O34" s="127" t="s">
        <v>10</v>
      </c>
      <c r="P34" s="182" t="s">
        <v>556</v>
      </c>
    </row>
    <row r="35" spans="1:16" ht="14.4" customHeight="1">
      <c r="A35" s="111" t="s">
        <v>0</v>
      </c>
      <c r="B35" s="129"/>
      <c r="C35" s="123"/>
      <c r="D35" s="125"/>
      <c r="E35" s="123"/>
      <c r="F35" s="111"/>
      <c r="G35" s="111"/>
      <c r="H35" s="111"/>
      <c r="I35" s="111"/>
      <c r="J35" s="111"/>
      <c r="K35" s="111"/>
      <c r="L35" s="122"/>
      <c r="M35" s="123"/>
      <c r="N35" s="125"/>
      <c r="O35" s="127"/>
      <c r="P35" s="182"/>
    </row>
    <row r="36" spans="1:16">
      <c r="A36" s="111"/>
      <c r="B36" s="130"/>
      <c r="C36" s="123"/>
      <c r="D36" s="126"/>
      <c r="E36" s="123"/>
      <c r="F36" s="9" t="s">
        <v>3</v>
      </c>
      <c r="G36" s="10" t="s">
        <v>4</v>
      </c>
      <c r="H36" s="9" t="s">
        <v>3</v>
      </c>
      <c r="I36" s="10" t="s">
        <v>4</v>
      </c>
      <c r="J36" s="9" t="s">
        <v>3</v>
      </c>
      <c r="K36" s="10" t="s">
        <v>4</v>
      </c>
      <c r="L36" s="122"/>
      <c r="M36" s="123"/>
      <c r="N36" s="126"/>
      <c r="O36" s="127"/>
      <c r="P36" s="182"/>
    </row>
    <row r="37" spans="1:16">
      <c r="A37" s="11" t="s">
        <v>325</v>
      </c>
      <c r="B37" s="11" t="s">
        <v>319</v>
      </c>
      <c r="C37" s="11">
        <v>2007</v>
      </c>
      <c r="D37" s="11" t="s">
        <v>14</v>
      </c>
      <c r="E37" s="11" t="s">
        <v>574</v>
      </c>
      <c r="F37" s="11">
        <v>260</v>
      </c>
      <c r="G37" s="12">
        <f t="shared" ref="G37" si="16">F37</f>
        <v>260</v>
      </c>
      <c r="H37" s="11"/>
      <c r="I37" s="12">
        <f t="shared" ref="I37" si="17">H37*0.5</f>
        <v>0</v>
      </c>
      <c r="J37" s="11"/>
      <c r="K37" s="12">
        <f t="shared" ref="K37" si="18">J37*1.5</f>
        <v>0</v>
      </c>
      <c r="L37" s="12">
        <f t="shared" ref="L37" si="19">K37+I37+G37</f>
        <v>260</v>
      </c>
      <c r="M37" s="11">
        <v>1</v>
      </c>
      <c r="N37" s="11">
        <v>1</v>
      </c>
      <c r="O37" s="58">
        <v>20</v>
      </c>
      <c r="P37" s="11" t="s">
        <v>326</v>
      </c>
    </row>
    <row r="39" spans="1:16">
      <c r="A39" t="s">
        <v>571</v>
      </c>
      <c r="G39" t="s">
        <v>572</v>
      </c>
      <c r="H39" t="s">
        <v>572</v>
      </c>
    </row>
  </sheetData>
  <mergeCells count="80">
    <mergeCell ref="P34:P36"/>
    <mergeCell ref="P29:P31"/>
    <mergeCell ref="P24:P26"/>
    <mergeCell ref="P19:P21"/>
    <mergeCell ref="P14:P16"/>
    <mergeCell ref="H6:O7"/>
    <mergeCell ref="E7:G7"/>
    <mergeCell ref="E9:G9"/>
    <mergeCell ref="H9:O10"/>
    <mergeCell ref="E10:G10"/>
    <mergeCell ref="E6:G6"/>
    <mergeCell ref="E2:G3"/>
    <mergeCell ref="H2:O2"/>
    <mergeCell ref="H3:O3"/>
    <mergeCell ref="E4:G5"/>
    <mergeCell ref="H4:O4"/>
    <mergeCell ref="H5:O5"/>
    <mergeCell ref="E11:G11"/>
    <mergeCell ref="C12:D12"/>
    <mergeCell ref="E12:G12"/>
    <mergeCell ref="B14:B16"/>
    <mergeCell ref="C14:C16"/>
    <mergeCell ref="D14:D16"/>
    <mergeCell ref="E14:E16"/>
    <mergeCell ref="F14:G15"/>
    <mergeCell ref="A15:A16"/>
    <mergeCell ref="H14:I15"/>
    <mergeCell ref="J14:K15"/>
    <mergeCell ref="L14:L16"/>
    <mergeCell ref="M14:M16"/>
    <mergeCell ref="N14:N16"/>
    <mergeCell ref="O14:O16"/>
    <mergeCell ref="J19:K20"/>
    <mergeCell ref="L19:L21"/>
    <mergeCell ref="M19:M21"/>
    <mergeCell ref="N19:N21"/>
    <mergeCell ref="O19:O21"/>
    <mergeCell ref="A20:A21"/>
    <mergeCell ref="B19:B21"/>
    <mergeCell ref="C19:C21"/>
    <mergeCell ref="D19:D21"/>
    <mergeCell ref="E19:E21"/>
    <mergeCell ref="F19:G20"/>
    <mergeCell ref="H19:I20"/>
    <mergeCell ref="J24:K25"/>
    <mergeCell ref="L24:L26"/>
    <mergeCell ref="M24:M26"/>
    <mergeCell ref="N29:N31"/>
    <mergeCell ref="O29:O31"/>
    <mergeCell ref="N24:N26"/>
    <mergeCell ref="O24:O26"/>
    <mergeCell ref="A25:A26"/>
    <mergeCell ref="B24:B26"/>
    <mergeCell ref="C24:C26"/>
    <mergeCell ref="D24:D26"/>
    <mergeCell ref="E24:E26"/>
    <mergeCell ref="F24:G25"/>
    <mergeCell ref="H24:I25"/>
    <mergeCell ref="A30:A31"/>
    <mergeCell ref="B29:B31"/>
    <mergeCell ref="C29:C31"/>
    <mergeCell ref="D29:D31"/>
    <mergeCell ref="E29:E31"/>
    <mergeCell ref="F29:G30"/>
    <mergeCell ref="H29:I30"/>
    <mergeCell ref="J34:K35"/>
    <mergeCell ref="L34:L36"/>
    <mergeCell ref="M34:M36"/>
    <mergeCell ref="J29:K30"/>
    <mergeCell ref="L29:L31"/>
    <mergeCell ref="M29:M31"/>
    <mergeCell ref="N34:N36"/>
    <mergeCell ref="O34:O36"/>
    <mergeCell ref="A35:A36"/>
    <mergeCell ref="B34:B36"/>
    <mergeCell ref="C34:C36"/>
    <mergeCell ref="D34:D36"/>
    <mergeCell ref="E34:E36"/>
    <mergeCell ref="F34:G35"/>
    <mergeCell ref="H34:I35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</sheetPr>
  <dimension ref="A1:P42"/>
  <sheetViews>
    <sheetView topLeftCell="A19" workbookViewId="0">
      <selection activeCell="F28" sqref="F28"/>
    </sheetView>
  </sheetViews>
  <sheetFormatPr defaultRowHeight="14.4"/>
  <cols>
    <col min="1" max="1" width="56.88671875" customWidth="1"/>
    <col min="8" max="11" width="0" hidden="1" customWidth="1"/>
    <col min="14" max="14" width="27.44140625" customWidth="1"/>
    <col min="15" max="15" width="15.6640625" customWidth="1"/>
    <col min="16" max="16" width="15.2187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8" t="s">
        <v>228</v>
      </c>
      <c r="B14" s="128" t="s">
        <v>12</v>
      </c>
      <c r="C14" s="123" t="s">
        <v>1</v>
      </c>
      <c r="D14" s="124" t="s">
        <v>13</v>
      </c>
      <c r="E14" s="123" t="s">
        <v>11</v>
      </c>
      <c r="F14" s="111" t="s">
        <v>222</v>
      </c>
      <c r="G14" s="111"/>
      <c r="H14" s="111" t="s">
        <v>5</v>
      </c>
      <c r="I14" s="111"/>
      <c r="J14" s="111" t="s">
        <v>6</v>
      </c>
      <c r="K14" s="111"/>
      <c r="L14" s="122" t="s">
        <v>7</v>
      </c>
      <c r="M14" s="123" t="s">
        <v>8</v>
      </c>
      <c r="N14" s="124" t="s">
        <v>9</v>
      </c>
      <c r="O14" s="127" t="s">
        <v>10</v>
      </c>
      <c r="P14" s="182" t="s">
        <v>556</v>
      </c>
    </row>
    <row r="15" spans="1:16" ht="14.4" customHeight="1">
      <c r="A15" s="111" t="s">
        <v>0</v>
      </c>
      <c r="B15" s="129"/>
      <c r="C15" s="123"/>
      <c r="D15" s="125"/>
      <c r="E15" s="123"/>
      <c r="F15" s="111"/>
      <c r="G15" s="111"/>
      <c r="H15" s="111"/>
      <c r="I15" s="111"/>
      <c r="J15" s="111"/>
      <c r="K15" s="111"/>
      <c r="L15" s="122"/>
      <c r="M15" s="123"/>
      <c r="N15" s="125"/>
      <c r="O15" s="127"/>
      <c r="P15" s="182"/>
    </row>
    <row r="16" spans="1:16">
      <c r="A16" s="111"/>
      <c r="B16" s="130"/>
      <c r="C16" s="123"/>
      <c r="D16" s="126"/>
      <c r="E16" s="123"/>
      <c r="F16" s="9" t="s">
        <v>3</v>
      </c>
      <c r="G16" s="10" t="s">
        <v>4</v>
      </c>
      <c r="H16" s="9" t="s">
        <v>3</v>
      </c>
      <c r="I16" s="10" t="s">
        <v>4</v>
      </c>
      <c r="J16" s="9" t="s">
        <v>3</v>
      </c>
      <c r="K16" s="10" t="s">
        <v>4</v>
      </c>
      <c r="L16" s="122"/>
      <c r="M16" s="123"/>
      <c r="N16" s="126"/>
      <c r="O16" s="127"/>
      <c r="P16" s="182"/>
    </row>
    <row r="17" spans="1:16" ht="43.2">
      <c r="A17" s="11" t="s">
        <v>499</v>
      </c>
      <c r="B17" s="11" t="s">
        <v>424</v>
      </c>
      <c r="C17" s="11">
        <v>2004</v>
      </c>
      <c r="D17" s="11" t="s">
        <v>38</v>
      </c>
      <c r="E17" s="11" t="s">
        <v>658</v>
      </c>
      <c r="F17" s="11">
        <v>240</v>
      </c>
      <c r="G17" s="12">
        <f t="shared" ref="G17" si="0">F17</f>
        <v>240</v>
      </c>
      <c r="H17" s="11"/>
      <c r="I17" s="12">
        <f t="shared" ref="I17" si="1">H17*0.5</f>
        <v>0</v>
      </c>
      <c r="J17" s="11"/>
      <c r="K17" s="12">
        <f t="shared" ref="K17" si="2">J17*1.5</f>
        <v>0</v>
      </c>
      <c r="L17" s="12">
        <f t="shared" ref="L17" si="3">K17+I17+G17</f>
        <v>240</v>
      </c>
      <c r="M17" s="11">
        <v>1</v>
      </c>
      <c r="N17" s="11">
        <v>1</v>
      </c>
      <c r="O17" s="58">
        <v>20</v>
      </c>
      <c r="P17" s="53" t="s">
        <v>500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">
      <c r="A19" s="8" t="s">
        <v>229</v>
      </c>
      <c r="B19" s="128" t="s">
        <v>12</v>
      </c>
      <c r="C19" s="123" t="s">
        <v>1</v>
      </c>
      <c r="D19" s="124" t="s">
        <v>13</v>
      </c>
      <c r="E19" s="123" t="s">
        <v>11</v>
      </c>
      <c r="F19" s="111" t="s">
        <v>222</v>
      </c>
      <c r="G19" s="111"/>
      <c r="H19" s="111" t="s">
        <v>5</v>
      </c>
      <c r="I19" s="111"/>
      <c r="J19" s="111" t="s">
        <v>6</v>
      </c>
      <c r="K19" s="111"/>
      <c r="L19" s="122" t="s">
        <v>7</v>
      </c>
      <c r="M19" s="123" t="s">
        <v>8</v>
      </c>
      <c r="N19" s="124" t="s">
        <v>9</v>
      </c>
      <c r="O19" s="127" t="s">
        <v>10</v>
      </c>
      <c r="P19" s="182" t="s">
        <v>556</v>
      </c>
    </row>
    <row r="20" spans="1:16" ht="14.4" customHeight="1">
      <c r="A20" s="111" t="s">
        <v>0</v>
      </c>
      <c r="B20" s="129"/>
      <c r="C20" s="123"/>
      <c r="D20" s="125"/>
      <c r="E20" s="123"/>
      <c r="F20" s="111"/>
      <c r="G20" s="111"/>
      <c r="H20" s="111"/>
      <c r="I20" s="111"/>
      <c r="J20" s="111"/>
      <c r="K20" s="111"/>
      <c r="L20" s="122"/>
      <c r="M20" s="123"/>
      <c r="N20" s="125"/>
      <c r="O20" s="127"/>
      <c r="P20" s="182"/>
    </row>
    <row r="21" spans="1:16">
      <c r="A21" s="111"/>
      <c r="B21" s="130"/>
      <c r="C21" s="123"/>
      <c r="D21" s="126"/>
      <c r="E21" s="123"/>
      <c r="F21" s="9" t="s">
        <v>3</v>
      </c>
      <c r="G21" s="10" t="s">
        <v>4</v>
      </c>
      <c r="H21" s="9" t="s">
        <v>3</v>
      </c>
      <c r="I21" s="10" t="s">
        <v>4</v>
      </c>
      <c r="J21" s="9" t="s">
        <v>3</v>
      </c>
      <c r="K21" s="10" t="s">
        <v>4</v>
      </c>
      <c r="L21" s="122"/>
      <c r="M21" s="123"/>
      <c r="N21" s="126"/>
      <c r="O21" s="127"/>
      <c r="P21" s="182"/>
    </row>
    <row r="22" spans="1:16" ht="28.8">
      <c r="A22" s="11" t="s">
        <v>423</v>
      </c>
      <c r="B22" s="11" t="s">
        <v>424</v>
      </c>
      <c r="C22" s="11">
        <v>2009</v>
      </c>
      <c r="D22" s="11" t="s">
        <v>44</v>
      </c>
      <c r="E22" s="11" t="s">
        <v>615</v>
      </c>
      <c r="F22" s="11">
        <v>196</v>
      </c>
      <c r="G22" s="12">
        <f t="shared" ref="G22" si="4">F22</f>
        <v>196</v>
      </c>
      <c r="H22" s="11"/>
      <c r="I22" s="12">
        <f t="shared" ref="I22" si="5">H22*0.5</f>
        <v>0</v>
      </c>
      <c r="J22" s="11"/>
      <c r="K22" s="12">
        <f t="shared" ref="K22" si="6">J22*1.5</f>
        <v>0</v>
      </c>
      <c r="L22" s="12">
        <f t="shared" ref="L22" si="7">K22+I22+G22</f>
        <v>196</v>
      </c>
      <c r="M22" s="11">
        <v>1</v>
      </c>
      <c r="N22" s="11">
        <v>1</v>
      </c>
      <c r="O22" s="58">
        <v>20</v>
      </c>
      <c r="P22" s="53" t="s">
        <v>425</v>
      </c>
    </row>
    <row r="23" spans="1:16" ht="28.8">
      <c r="A23" s="11" t="s">
        <v>468</v>
      </c>
      <c r="B23" s="11" t="s">
        <v>424</v>
      </c>
      <c r="C23" s="11">
        <v>2008</v>
      </c>
      <c r="D23" s="11" t="s">
        <v>44</v>
      </c>
      <c r="E23" s="11" t="s">
        <v>623</v>
      </c>
      <c r="F23" s="11">
        <v>195</v>
      </c>
      <c r="G23" s="12">
        <f t="shared" ref="G23" si="8">F23</f>
        <v>195</v>
      </c>
      <c r="H23" s="11"/>
      <c r="I23" s="12">
        <f t="shared" ref="I23" si="9">H23*0.5</f>
        <v>0</v>
      </c>
      <c r="J23" s="11"/>
      <c r="K23" s="12">
        <f t="shared" ref="K23" si="10">J23*1.5</f>
        <v>0</v>
      </c>
      <c r="L23" s="12">
        <f t="shared" ref="L23" si="11">K23+I23+G23</f>
        <v>195</v>
      </c>
      <c r="M23" s="11">
        <v>2</v>
      </c>
      <c r="N23" s="11">
        <v>2</v>
      </c>
      <c r="O23" s="58">
        <v>18</v>
      </c>
      <c r="P23" s="53" t="s">
        <v>469</v>
      </c>
    </row>
    <row r="24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"/>
    </row>
    <row r="25" spans="1:16" ht="18">
      <c r="A25" s="2" t="s">
        <v>230</v>
      </c>
      <c r="B25" s="119" t="s">
        <v>12</v>
      </c>
      <c r="C25" s="114" t="s">
        <v>1</v>
      </c>
      <c r="D25" s="115" t="s">
        <v>13</v>
      </c>
      <c r="E25" s="114" t="s">
        <v>11</v>
      </c>
      <c r="F25" s="112" t="s">
        <v>222</v>
      </c>
      <c r="G25" s="112"/>
      <c r="H25" s="112" t="s">
        <v>5</v>
      </c>
      <c r="I25" s="112"/>
      <c r="J25" s="112" t="s">
        <v>6</v>
      </c>
      <c r="K25" s="112"/>
      <c r="L25" s="113" t="s">
        <v>7</v>
      </c>
      <c r="M25" s="114" t="s">
        <v>8</v>
      </c>
      <c r="N25" s="115" t="s">
        <v>9</v>
      </c>
      <c r="O25" s="118" t="s">
        <v>10</v>
      </c>
      <c r="P25" s="183" t="s">
        <v>556</v>
      </c>
    </row>
    <row r="26" spans="1:16">
      <c r="A26" s="112" t="s">
        <v>0</v>
      </c>
      <c r="B26" s="120"/>
      <c r="C26" s="114"/>
      <c r="D26" s="116"/>
      <c r="E26" s="114"/>
      <c r="F26" s="112"/>
      <c r="G26" s="112"/>
      <c r="H26" s="112"/>
      <c r="I26" s="112"/>
      <c r="J26" s="112"/>
      <c r="K26" s="112"/>
      <c r="L26" s="113"/>
      <c r="M26" s="114"/>
      <c r="N26" s="116"/>
      <c r="O26" s="118"/>
      <c r="P26" s="183"/>
    </row>
    <row r="27" spans="1:16">
      <c r="A27" s="112"/>
      <c r="B27" s="121"/>
      <c r="C27" s="114"/>
      <c r="D27" s="117"/>
      <c r="E27" s="114"/>
      <c r="F27" s="3" t="s">
        <v>3</v>
      </c>
      <c r="G27" s="4" t="s">
        <v>4</v>
      </c>
      <c r="H27" s="3" t="s">
        <v>3</v>
      </c>
      <c r="I27" s="4" t="s">
        <v>4</v>
      </c>
      <c r="J27" s="3" t="s">
        <v>3</v>
      </c>
      <c r="K27" s="4" t="s">
        <v>4</v>
      </c>
      <c r="L27" s="113"/>
      <c r="M27" s="114"/>
      <c r="N27" s="117"/>
      <c r="O27" s="118"/>
      <c r="P27" s="183"/>
    </row>
    <row r="28" spans="1:16" ht="28.8">
      <c r="A28" s="5" t="s">
        <v>547</v>
      </c>
      <c r="B28" s="5" t="s">
        <v>424</v>
      </c>
      <c r="C28" s="5">
        <v>2004</v>
      </c>
      <c r="D28" s="5" t="s">
        <v>44</v>
      </c>
      <c r="E28" s="5" t="s">
        <v>577</v>
      </c>
      <c r="F28" s="5">
        <v>109</v>
      </c>
      <c r="G28" s="6">
        <f t="shared" ref="G28:G29" si="12">F28</f>
        <v>109</v>
      </c>
      <c r="H28" s="5"/>
      <c r="I28" s="6">
        <f t="shared" ref="I28:I29" si="13">H28*0.5</f>
        <v>0</v>
      </c>
      <c r="J28" s="5"/>
      <c r="K28" s="6">
        <f t="shared" ref="K28:K29" si="14">J28*1.5</f>
        <v>0</v>
      </c>
      <c r="L28" s="6">
        <f t="shared" ref="L28:L29" si="15">K28+I28+G28</f>
        <v>109</v>
      </c>
      <c r="M28" s="5">
        <v>1</v>
      </c>
      <c r="N28" s="5">
        <v>1</v>
      </c>
      <c r="O28" s="59">
        <v>20</v>
      </c>
      <c r="P28" s="51" t="s">
        <v>471</v>
      </c>
    </row>
    <row r="29" spans="1:16">
      <c r="A29" s="5" t="s">
        <v>325</v>
      </c>
      <c r="B29" s="5" t="s">
        <v>319</v>
      </c>
      <c r="C29" s="5">
        <v>2007</v>
      </c>
      <c r="D29" s="5" t="s">
        <v>45</v>
      </c>
      <c r="E29" s="5" t="s">
        <v>574</v>
      </c>
      <c r="F29" s="5">
        <v>260</v>
      </c>
      <c r="G29" s="6">
        <f t="shared" si="12"/>
        <v>260</v>
      </c>
      <c r="H29" s="5"/>
      <c r="I29" s="6">
        <f t="shared" si="13"/>
        <v>0</v>
      </c>
      <c r="J29" s="5"/>
      <c r="K29" s="6">
        <f t="shared" si="14"/>
        <v>0</v>
      </c>
      <c r="L29" s="6">
        <f t="shared" si="15"/>
        <v>260</v>
      </c>
      <c r="M29" s="5">
        <v>1</v>
      </c>
      <c r="N29" s="5">
        <v>2</v>
      </c>
      <c r="O29" s="59">
        <v>18</v>
      </c>
      <c r="P29" s="5" t="s">
        <v>326</v>
      </c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"/>
    </row>
    <row r="31" spans="1:16" ht="18">
      <c r="A31" s="8" t="s">
        <v>231</v>
      </c>
      <c r="B31" s="128" t="s">
        <v>12</v>
      </c>
      <c r="C31" s="123" t="s">
        <v>1</v>
      </c>
      <c r="D31" s="124" t="s">
        <v>13</v>
      </c>
      <c r="E31" s="123" t="s">
        <v>11</v>
      </c>
      <c r="F31" s="111" t="s">
        <v>222</v>
      </c>
      <c r="G31" s="111"/>
      <c r="H31" s="111" t="s">
        <v>5</v>
      </c>
      <c r="I31" s="111"/>
      <c r="J31" s="111" t="s">
        <v>6</v>
      </c>
      <c r="K31" s="111"/>
      <c r="L31" s="122" t="s">
        <v>7</v>
      </c>
      <c r="M31" s="123" t="s">
        <v>8</v>
      </c>
      <c r="N31" s="124" t="s">
        <v>9</v>
      </c>
      <c r="O31" s="127" t="s">
        <v>10</v>
      </c>
      <c r="P31" s="182" t="s">
        <v>556</v>
      </c>
    </row>
    <row r="32" spans="1:16" ht="14.4" customHeight="1">
      <c r="A32" s="111" t="s">
        <v>0</v>
      </c>
      <c r="B32" s="129"/>
      <c r="C32" s="123"/>
      <c r="D32" s="125"/>
      <c r="E32" s="123"/>
      <c r="F32" s="111"/>
      <c r="G32" s="111"/>
      <c r="H32" s="111"/>
      <c r="I32" s="111"/>
      <c r="J32" s="111"/>
      <c r="K32" s="111"/>
      <c r="L32" s="122"/>
      <c r="M32" s="123"/>
      <c r="N32" s="125"/>
      <c r="O32" s="127"/>
      <c r="P32" s="182"/>
    </row>
    <row r="33" spans="1:16">
      <c r="A33" s="111"/>
      <c r="B33" s="130"/>
      <c r="C33" s="123"/>
      <c r="D33" s="126"/>
      <c r="E33" s="123"/>
      <c r="F33" s="9" t="s">
        <v>3</v>
      </c>
      <c r="G33" s="10" t="s">
        <v>4</v>
      </c>
      <c r="H33" s="9" t="s">
        <v>3</v>
      </c>
      <c r="I33" s="10" t="s">
        <v>4</v>
      </c>
      <c r="J33" s="9" t="s">
        <v>3</v>
      </c>
      <c r="K33" s="10" t="s">
        <v>4</v>
      </c>
      <c r="L33" s="122"/>
      <c r="M33" s="123"/>
      <c r="N33" s="126"/>
      <c r="O33" s="127"/>
      <c r="P33" s="182"/>
    </row>
    <row r="34" spans="1:16">
      <c r="A34" s="46" t="s">
        <v>298</v>
      </c>
      <c r="B34" s="11" t="s">
        <v>288</v>
      </c>
      <c r="C34" s="47">
        <v>2005</v>
      </c>
      <c r="D34" s="11" t="s">
        <v>45</v>
      </c>
      <c r="E34" s="11" t="s">
        <v>719</v>
      </c>
      <c r="F34" s="11">
        <v>157</v>
      </c>
      <c r="G34" s="12">
        <f t="shared" ref="G34" si="16">F34</f>
        <v>157</v>
      </c>
      <c r="H34" s="11"/>
      <c r="I34" s="12">
        <f t="shared" ref="I34" si="17">H34*0.5</f>
        <v>0</v>
      </c>
      <c r="J34" s="11"/>
      <c r="K34" s="12">
        <f t="shared" ref="K34" si="18">J34*1.5</f>
        <v>0</v>
      </c>
      <c r="L34" s="12">
        <f t="shared" ref="L34" si="19">K34+I34+G34</f>
        <v>157</v>
      </c>
      <c r="M34" s="11">
        <v>1</v>
      </c>
      <c r="N34" s="11">
        <v>1</v>
      </c>
      <c r="O34" s="58">
        <v>20</v>
      </c>
      <c r="P34" s="69" t="s">
        <v>297</v>
      </c>
    </row>
    <row r="35" spans="1:1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1"/>
    </row>
    <row r="36" spans="1:16" ht="18">
      <c r="A36" s="8" t="s">
        <v>232</v>
      </c>
      <c r="B36" s="119" t="s">
        <v>12</v>
      </c>
      <c r="C36" s="114" t="s">
        <v>1</v>
      </c>
      <c r="D36" s="115" t="s">
        <v>13</v>
      </c>
      <c r="E36" s="114" t="s">
        <v>11</v>
      </c>
      <c r="F36" s="112" t="s">
        <v>222</v>
      </c>
      <c r="G36" s="112"/>
      <c r="H36" s="112" t="s">
        <v>5</v>
      </c>
      <c r="I36" s="112"/>
      <c r="J36" s="112" t="s">
        <v>6</v>
      </c>
      <c r="K36" s="112"/>
      <c r="L36" s="113" t="s">
        <v>7</v>
      </c>
      <c r="M36" s="114" t="s">
        <v>8</v>
      </c>
      <c r="N36" s="115" t="s">
        <v>9</v>
      </c>
      <c r="O36" s="118" t="s">
        <v>10</v>
      </c>
      <c r="P36" s="183" t="s">
        <v>556</v>
      </c>
    </row>
    <row r="37" spans="1:16">
      <c r="A37" s="112" t="s">
        <v>0</v>
      </c>
      <c r="B37" s="120"/>
      <c r="C37" s="114"/>
      <c r="D37" s="116"/>
      <c r="E37" s="114"/>
      <c r="F37" s="112"/>
      <c r="G37" s="112"/>
      <c r="H37" s="112"/>
      <c r="I37" s="112"/>
      <c r="J37" s="112"/>
      <c r="K37" s="112"/>
      <c r="L37" s="113"/>
      <c r="M37" s="114"/>
      <c r="N37" s="116"/>
      <c r="O37" s="118"/>
      <c r="P37" s="183"/>
    </row>
    <row r="38" spans="1:16">
      <c r="A38" s="112"/>
      <c r="B38" s="121"/>
      <c r="C38" s="114"/>
      <c r="D38" s="117"/>
      <c r="E38" s="114"/>
      <c r="F38" s="3" t="s">
        <v>3</v>
      </c>
      <c r="G38" s="4" t="s">
        <v>4</v>
      </c>
      <c r="H38" s="3" t="s">
        <v>3</v>
      </c>
      <c r="I38" s="4" t="s">
        <v>4</v>
      </c>
      <c r="J38" s="3" t="s">
        <v>3</v>
      </c>
      <c r="K38" s="4" t="s">
        <v>4</v>
      </c>
      <c r="L38" s="113"/>
      <c r="M38" s="114"/>
      <c r="N38" s="117"/>
      <c r="O38" s="118"/>
      <c r="P38" s="183"/>
    </row>
    <row r="39" spans="1:16" ht="57.6">
      <c r="A39" s="5" t="s">
        <v>545</v>
      </c>
      <c r="B39" s="5" t="s">
        <v>424</v>
      </c>
      <c r="C39" s="5">
        <v>2003</v>
      </c>
      <c r="D39" s="5" t="s">
        <v>44</v>
      </c>
      <c r="E39" s="5" t="s">
        <v>633</v>
      </c>
      <c r="F39" s="5">
        <v>144</v>
      </c>
      <c r="G39" s="6">
        <f t="shared" ref="G39" si="20">F39</f>
        <v>144</v>
      </c>
      <c r="H39" s="5"/>
      <c r="I39" s="6">
        <f t="shared" ref="I39" si="21">H39*0.5</f>
        <v>0</v>
      </c>
      <c r="J39" s="5"/>
      <c r="K39" s="6">
        <f t="shared" ref="K39" si="22">J39*1.5</f>
        <v>0</v>
      </c>
      <c r="L39" s="6">
        <f t="shared" ref="L39" si="23">K39+I39+G39</f>
        <v>144</v>
      </c>
      <c r="M39" s="5">
        <v>1</v>
      </c>
      <c r="N39" s="5">
        <v>1</v>
      </c>
      <c r="O39" s="59">
        <v>20</v>
      </c>
      <c r="P39" s="51" t="s">
        <v>540</v>
      </c>
    </row>
    <row r="40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"/>
    </row>
    <row r="42" spans="1:16">
      <c r="A42" t="s">
        <v>571</v>
      </c>
      <c r="G42" t="s">
        <v>572</v>
      </c>
      <c r="H42" t="s">
        <v>572</v>
      </c>
    </row>
  </sheetData>
  <mergeCells count="80">
    <mergeCell ref="P14:P16"/>
    <mergeCell ref="P19:P21"/>
    <mergeCell ref="P25:P27"/>
    <mergeCell ref="P31:P33"/>
    <mergeCell ref="P36:P38"/>
    <mergeCell ref="E6:G6"/>
    <mergeCell ref="J14:K15"/>
    <mergeCell ref="E2:G3"/>
    <mergeCell ref="H2:O2"/>
    <mergeCell ref="H3:O3"/>
    <mergeCell ref="E4:G5"/>
    <mergeCell ref="H4:O4"/>
    <mergeCell ref="H5:O5"/>
    <mergeCell ref="H6:O7"/>
    <mergeCell ref="E7:G7"/>
    <mergeCell ref="E9:G9"/>
    <mergeCell ref="H9:O10"/>
    <mergeCell ref="E10:G10"/>
    <mergeCell ref="F14:G15"/>
    <mergeCell ref="H14:I15"/>
    <mergeCell ref="E11:G11"/>
    <mergeCell ref="C12:D12"/>
    <mergeCell ref="E12:G12"/>
    <mergeCell ref="A15:A16"/>
    <mergeCell ref="B14:B16"/>
    <mergeCell ref="C14:C16"/>
    <mergeCell ref="D14:D16"/>
    <mergeCell ref="E14:E16"/>
    <mergeCell ref="N19:N21"/>
    <mergeCell ref="O19:O21"/>
    <mergeCell ref="L14:L16"/>
    <mergeCell ref="M14:M16"/>
    <mergeCell ref="N14:N16"/>
    <mergeCell ref="O14:O16"/>
    <mergeCell ref="A20:A21"/>
    <mergeCell ref="B19:B21"/>
    <mergeCell ref="C19:C21"/>
    <mergeCell ref="D19:D21"/>
    <mergeCell ref="E19:E21"/>
    <mergeCell ref="F19:G20"/>
    <mergeCell ref="H19:I20"/>
    <mergeCell ref="J25:K26"/>
    <mergeCell ref="L25:L27"/>
    <mergeCell ref="M25:M27"/>
    <mergeCell ref="J19:K20"/>
    <mergeCell ref="L19:L21"/>
    <mergeCell ref="M19:M21"/>
    <mergeCell ref="N31:N33"/>
    <mergeCell ref="O31:O33"/>
    <mergeCell ref="N25:N27"/>
    <mergeCell ref="O25:O27"/>
    <mergeCell ref="A26:A27"/>
    <mergeCell ref="B25:B27"/>
    <mergeCell ref="C25:C27"/>
    <mergeCell ref="D25:D27"/>
    <mergeCell ref="E25:E27"/>
    <mergeCell ref="F25:G26"/>
    <mergeCell ref="H25:I26"/>
    <mergeCell ref="A32:A33"/>
    <mergeCell ref="B31:B33"/>
    <mergeCell ref="C31:C33"/>
    <mergeCell ref="D31:D33"/>
    <mergeCell ref="E31:E33"/>
    <mergeCell ref="F31:G32"/>
    <mergeCell ref="H31:I32"/>
    <mergeCell ref="J36:K37"/>
    <mergeCell ref="L36:L38"/>
    <mergeCell ref="M36:M38"/>
    <mergeCell ref="J31:K32"/>
    <mergeCell ref="L31:L33"/>
    <mergeCell ref="M31:M33"/>
    <mergeCell ref="N36:N38"/>
    <mergeCell ref="O36:O38"/>
    <mergeCell ref="A37:A38"/>
    <mergeCell ref="B36:B38"/>
    <mergeCell ref="C36:C38"/>
    <mergeCell ref="D36:D38"/>
    <mergeCell ref="E36:E38"/>
    <mergeCell ref="F36:G37"/>
    <mergeCell ref="H36:I3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P50"/>
  <sheetViews>
    <sheetView topLeftCell="A12" workbookViewId="0">
      <selection activeCell="H9" sqref="H9:O10"/>
    </sheetView>
  </sheetViews>
  <sheetFormatPr defaultRowHeight="14.4"/>
  <cols>
    <col min="1" max="1" width="50.21875" customWidth="1"/>
    <col min="10" max="11" width="8.88671875" customWidth="1"/>
    <col min="16" max="16" width="11.4414062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2" t="s">
        <v>20</v>
      </c>
      <c r="B14" s="119" t="s">
        <v>12</v>
      </c>
      <c r="C14" s="114" t="s">
        <v>1</v>
      </c>
      <c r="D14" s="115" t="s">
        <v>13</v>
      </c>
      <c r="E14" s="114" t="s">
        <v>11</v>
      </c>
      <c r="F14" s="112" t="s">
        <v>2</v>
      </c>
      <c r="G14" s="112"/>
      <c r="H14" s="112" t="s">
        <v>5</v>
      </c>
      <c r="I14" s="112"/>
      <c r="J14" s="112" t="s">
        <v>6</v>
      </c>
      <c r="K14" s="112"/>
      <c r="L14" s="113" t="s">
        <v>7</v>
      </c>
      <c r="M14" s="114" t="s">
        <v>8</v>
      </c>
      <c r="N14" s="115" t="s">
        <v>9</v>
      </c>
      <c r="O14" s="118" t="s">
        <v>10</v>
      </c>
      <c r="P14" s="112" t="s">
        <v>556</v>
      </c>
    </row>
    <row r="15" spans="1:16" ht="14.4" customHeight="1">
      <c r="A15" s="112" t="s">
        <v>0</v>
      </c>
      <c r="B15" s="120"/>
      <c r="C15" s="114"/>
      <c r="D15" s="116"/>
      <c r="E15" s="114"/>
      <c r="F15" s="112"/>
      <c r="G15" s="112"/>
      <c r="H15" s="112"/>
      <c r="I15" s="112"/>
      <c r="J15" s="112"/>
      <c r="K15" s="112"/>
      <c r="L15" s="113"/>
      <c r="M15" s="114"/>
      <c r="N15" s="116"/>
      <c r="O15" s="118"/>
      <c r="P15" s="112"/>
    </row>
    <row r="16" spans="1:16">
      <c r="A16" s="112"/>
      <c r="B16" s="121"/>
      <c r="C16" s="114"/>
      <c r="D16" s="117"/>
      <c r="E16" s="114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113"/>
      <c r="M16" s="114"/>
      <c r="N16" s="117"/>
      <c r="O16" s="118"/>
      <c r="P16" s="112"/>
    </row>
    <row r="17" spans="1:16" ht="28.8">
      <c r="A17" s="52" t="s">
        <v>436</v>
      </c>
      <c r="B17" s="5" t="s">
        <v>424</v>
      </c>
      <c r="C17" s="5">
        <v>2008</v>
      </c>
      <c r="D17" s="5" t="s">
        <v>21</v>
      </c>
      <c r="E17" s="5" t="s">
        <v>649</v>
      </c>
      <c r="F17" s="5">
        <v>72</v>
      </c>
      <c r="G17" s="6">
        <f t="shared" ref="G17" si="0">F17</f>
        <v>72</v>
      </c>
      <c r="H17" s="5">
        <v>76</v>
      </c>
      <c r="I17" s="6">
        <f t="shared" ref="I17" si="1">H17*0.5</f>
        <v>38</v>
      </c>
      <c r="J17" s="5">
        <v>30</v>
      </c>
      <c r="K17" s="6">
        <f t="shared" ref="K17" si="2">J17*1.5</f>
        <v>45</v>
      </c>
      <c r="L17" s="6">
        <f t="shared" ref="L17" si="3">K17+I17+G17</f>
        <v>155</v>
      </c>
      <c r="M17" s="5">
        <v>1</v>
      </c>
      <c r="N17" s="5">
        <v>1</v>
      </c>
      <c r="O17" s="59">
        <v>20</v>
      </c>
      <c r="P17" s="51" t="s">
        <v>435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">
      <c r="A19" s="8" t="s">
        <v>43</v>
      </c>
      <c r="B19" s="128" t="s">
        <v>12</v>
      </c>
      <c r="C19" s="123" t="s">
        <v>1</v>
      </c>
      <c r="D19" s="124" t="s">
        <v>13</v>
      </c>
      <c r="E19" s="123" t="s">
        <v>11</v>
      </c>
      <c r="F19" s="111" t="s">
        <v>2</v>
      </c>
      <c r="G19" s="111"/>
      <c r="H19" s="111" t="s">
        <v>5</v>
      </c>
      <c r="I19" s="111"/>
      <c r="J19" s="111" t="s">
        <v>6</v>
      </c>
      <c r="K19" s="111"/>
      <c r="L19" s="122" t="s">
        <v>7</v>
      </c>
      <c r="M19" s="123" t="s">
        <v>8</v>
      </c>
      <c r="N19" s="124" t="s">
        <v>9</v>
      </c>
      <c r="O19" s="127" t="s">
        <v>10</v>
      </c>
      <c r="P19" s="111" t="s">
        <v>556</v>
      </c>
    </row>
    <row r="20" spans="1:16" ht="14.4" customHeight="1">
      <c r="A20" s="111" t="s">
        <v>0</v>
      </c>
      <c r="B20" s="129"/>
      <c r="C20" s="123"/>
      <c r="D20" s="125"/>
      <c r="E20" s="123"/>
      <c r="F20" s="111"/>
      <c r="G20" s="111"/>
      <c r="H20" s="111"/>
      <c r="I20" s="111"/>
      <c r="J20" s="111"/>
      <c r="K20" s="111"/>
      <c r="L20" s="122"/>
      <c r="M20" s="123"/>
      <c r="N20" s="125"/>
      <c r="O20" s="127"/>
      <c r="P20" s="111"/>
    </row>
    <row r="21" spans="1:16">
      <c r="A21" s="111"/>
      <c r="B21" s="130"/>
      <c r="C21" s="123"/>
      <c r="D21" s="126"/>
      <c r="E21" s="123"/>
      <c r="F21" s="9" t="s">
        <v>3</v>
      </c>
      <c r="G21" s="10" t="s">
        <v>4</v>
      </c>
      <c r="H21" s="9" t="s">
        <v>3</v>
      </c>
      <c r="I21" s="10" t="s">
        <v>4</v>
      </c>
      <c r="J21" s="9" t="s">
        <v>3</v>
      </c>
      <c r="K21" s="10" t="s">
        <v>4</v>
      </c>
      <c r="L21" s="122"/>
      <c r="M21" s="123"/>
      <c r="N21" s="126"/>
      <c r="O21" s="127"/>
      <c r="P21" s="111"/>
    </row>
    <row r="22" spans="1:16" ht="28.8">
      <c r="A22" s="56" t="s">
        <v>439</v>
      </c>
      <c r="B22" s="11" t="s">
        <v>424</v>
      </c>
      <c r="C22" s="11">
        <v>2008</v>
      </c>
      <c r="D22" s="11" t="s">
        <v>21</v>
      </c>
      <c r="E22" s="11" t="s">
        <v>651</v>
      </c>
      <c r="F22" s="11">
        <v>82</v>
      </c>
      <c r="G22" s="12">
        <f t="shared" ref="G22" si="4">F22</f>
        <v>82</v>
      </c>
      <c r="H22" s="11">
        <v>154</v>
      </c>
      <c r="I22" s="12">
        <f t="shared" ref="I22" si="5">H22*0.5</f>
        <v>77</v>
      </c>
      <c r="J22" s="11">
        <v>76</v>
      </c>
      <c r="K22" s="12">
        <f t="shared" ref="K22" si="6">J22*1.5</f>
        <v>114</v>
      </c>
      <c r="L22" s="12">
        <f t="shared" ref="L22" si="7">K22+I22+G22</f>
        <v>273</v>
      </c>
      <c r="M22" s="11">
        <v>1</v>
      </c>
      <c r="N22" s="11">
        <v>1</v>
      </c>
      <c r="O22" s="58">
        <v>20</v>
      </c>
      <c r="P22" s="53" t="s">
        <v>435</v>
      </c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"/>
    </row>
    <row r="24" spans="1:16" ht="18">
      <c r="A24" s="2" t="s">
        <v>33</v>
      </c>
      <c r="B24" s="119" t="s">
        <v>12</v>
      </c>
      <c r="C24" s="114" t="s">
        <v>1</v>
      </c>
      <c r="D24" s="115" t="s">
        <v>13</v>
      </c>
      <c r="E24" s="114" t="s">
        <v>11</v>
      </c>
      <c r="F24" s="112" t="s">
        <v>2</v>
      </c>
      <c r="G24" s="112"/>
      <c r="H24" s="112" t="s">
        <v>5</v>
      </c>
      <c r="I24" s="112"/>
      <c r="J24" s="112" t="s">
        <v>6</v>
      </c>
      <c r="K24" s="112"/>
      <c r="L24" s="113" t="s">
        <v>7</v>
      </c>
      <c r="M24" s="114" t="s">
        <v>8</v>
      </c>
      <c r="N24" s="115" t="s">
        <v>9</v>
      </c>
      <c r="O24" s="118" t="s">
        <v>10</v>
      </c>
      <c r="P24" s="112" t="s">
        <v>556</v>
      </c>
    </row>
    <row r="25" spans="1:16" ht="14.4" customHeight="1">
      <c r="A25" s="112" t="s">
        <v>0</v>
      </c>
      <c r="B25" s="120"/>
      <c r="C25" s="114"/>
      <c r="D25" s="116"/>
      <c r="E25" s="114"/>
      <c r="F25" s="112"/>
      <c r="G25" s="112"/>
      <c r="H25" s="112"/>
      <c r="I25" s="112"/>
      <c r="J25" s="112"/>
      <c r="K25" s="112"/>
      <c r="L25" s="113"/>
      <c r="M25" s="114"/>
      <c r="N25" s="116"/>
      <c r="O25" s="118"/>
      <c r="P25" s="112"/>
    </row>
    <row r="26" spans="1:16">
      <c r="A26" s="112"/>
      <c r="B26" s="121"/>
      <c r="C26" s="114"/>
      <c r="D26" s="117"/>
      <c r="E26" s="114"/>
      <c r="F26" s="3" t="s">
        <v>3</v>
      </c>
      <c r="G26" s="4" t="s">
        <v>4</v>
      </c>
      <c r="H26" s="3" t="s">
        <v>3</v>
      </c>
      <c r="I26" s="4" t="s">
        <v>4</v>
      </c>
      <c r="J26" s="3" t="s">
        <v>3</v>
      </c>
      <c r="K26" s="4" t="s">
        <v>4</v>
      </c>
      <c r="L26" s="113"/>
      <c r="M26" s="114"/>
      <c r="N26" s="117"/>
      <c r="O26" s="118"/>
      <c r="P26" s="112"/>
    </row>
    <row r="27" spans="1:16" ht="57.6">
      <c r="A27" s="52" t="s">
        <v>452</v>
      </c>
      <c r="B27" s="5" t="s">
        <v>424</v>
      </c>
      <c r="C27" s="5">
        <v>2007</v>
      </c>
      <c r="D27" s="5" t="s">
        <v>21</v>
      </c>
      <c r="E27" s="5" t="s">
        <v>652</v>
      </c>
      <c r="F27" s="5">
        <v>121</v>
      </c>
      <c r="G27" s="6">
        <f t="shared" ref="G27" si="8">F27</f>
        <v>121</v>
      </c>
      <c r="H27" s="5">
        <v>195</v>
      </c>
      <c r="I27" s="6">
        <f t="shared" ref="I27" si="9">H27*0.5</f>
        <v>97.5</v>
      </c>
      <c r="J27" s="5">
        <v>88</v>
      </c>
      <c r="K27" s="6">
        <f t="shared" ref="K27" si="10">J27*1.5</f>
        <v>132</v>
      </c>
      <c r="L27" s="6">
        <f t="shared" ref="L27" si="11">K27+I27+G27</f>
        <v>350.5</v>
      </c>
      <c r="M27" s="5">
        <v>1</v>
      </c>
      <c r="N27" s="5">
        <v>1</v>
      </c>
      <c r="O27" s="59">
        <v>20</v>
      </c>
      <c r="P27" s="51" t="s">
        <v>451</v>
      </c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"/>
    </row>
    <row r="29" spans="1:16" ht="18">
      <c r="A29" s="2" t="s">
        <v>34</v>
      </c>
      <c r="B29" s="119" t="s">
        <v>12</v>
      </c>
      <c r="C29" s="114" t="s">
        <v>1</v>
      </c>
      <c r="D29" s="115" t="s">
        <v>13</v>
      </c>
      <c r="E29" s="114" t="s">
        <v>11</v>
      </c>
      <c r="F29" s="112" t="s">
        <v>2</v>
      </c>
      <c r="G29" s="112"/>
      <c r="H29" s="112" t="s">
        <v>5</v>
      </c>
      <c r="I29" s="112"/>
      <c r="J29" s="112" t="s">
        <v>6</v>
      </c>
      <c r="K29" s="112"/>
      <c r="L29" s="113" t="s">
        <v>7</v>
      </c>
      <c r="M29" s="114" t="s">
        <v>8</v>
      </c>
      <c r="N29" s="115" t="s">
        <v>9</v>
      </c>
      <c r="O29" s="118" t="s">
        <v>10</v>
      </c>
      <c r="P29" s="112" t="s">
        <v>556</v>
      </c>
    </row>
    <row r="30" spans="1:16" ht="14.4" customHeight="1">
      <c r="A30" s="112" t="s">
        <v>0</v>
      </c>
      <c r="B30" s="120"/>
      <c r="C30" s="114"/>
      <c r="D30" s="116"/>
      <c r="E30" s="114"/>
      <c r="F30" s="112"/>
      <c r="G30" s="112"/>
      <c r="H30" s="112"/>
      <c r="I30" s="112"/>
      <c r="J30" s="112"/>
      <c r="K30" s="112"/>
      <c r="L30" s="113"/>
      <c r="M30" s="114"/>
      <c r="N30" s="116"/>
      <c r="O30" s="118"/>
      <c r="P30" s="112"/>
    </row>
    <row r="31" spans="1:16">
      <c r="A31" s="112"/>
      <c r="B31" s="121"/>
      <c r="C31" s="114"/>
      <c r="D31" s="117"/>
      <c r="E31" s="114"/>
      <c r="F31" s="3" t="s">
        <v>3</v>
      </c>
      <c r="G31" s="4" t="s">
        <v>4</v>
      </c>
      <c r="H31" s="3" t="s">
        <v>3</v>
      </c>
      <c r="I31" s="4" t="s">
        <v>4</v>
      </c>
      <c r="J31" s="3" t="s">
        <v>3</v>
      </c>
      <c r="K31" s="4" t="s">
        <v>4</v>
      </c>
      <c r="L31" s="113"/>
      <c r="M31" s="114"/>
      <c r="N31" s="117"/>
      <c r="O31" s="118"/>
      <c r="P31" s="112"/>
    </row>
    <row r="32" spans="1:16" ht="57.6">
      <c r="A32" s="52" t="s">
        <v>448</v>
      </c>
      <c r="B32" s="5" t="s">
        <v>424</v>
      </c>
      <c r="C32" s="5">
        <v>2007</v>
      </c>
      <c r="D32" s="5" t="s">
        <v>21</v>
      </c>
      <c r="E32" s="5" t="s">
        <v>653</v>
      </c>
      <c r="F32" s="5">
        <v>140</v>
      </c>
      <c r="G32" s="6">
        <f t="shared" ref="G32" si="12">F32</f>
        <v>140</v>
      </c>
      <c r="H32" s="5">
        <v>203</v>
      </c>
      <c r="I32" s="6">
        <f t="shared" ref="I32" si="13">H32*0.5</f>
        <v>101.5</v>
      </c>
      <c r="J32" s="5">
        <v>86</v>
      </c>
      <c r="K32" s="6">
        <f t="shared" ref="K32" si="14">J32*1.5</f>
        <v>129</v>
      </c>
      <c r="L32" s="6">
        <f t="shared" ref="L32" si="15">K32+I32+G32</f>
        <v>370.5</v>
      </c>
      <c r="M32" s="5">
        <v>1</v>
      </c>
      <c r="N32" s="5">
        <v>1</v>
      </c>
      <c r="O32" s="59">
        <v>20</v>
      </c>
      <c r="P32" s="51" t="s">
        <v>449</v>
      </c>
    </row>
    <row r="33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"/>
    </row>
    <row r="34" spans="1:16" ht="18">
      <c r="A34" s="2" t="s">
        <v>36</v>
      </c>
      <c r="B34" s="119" t="s">
        <v>12</v>
      </c>
      <c r="C34" s="114" t="s">
        <v>1</v>
      </c>
      <c r="D34" s="115" t="s">
        <v>13</v>
      </c>
      <c r="E34" s="114" t="s">
        <v>11</v>
      </c>
      <c r="F34" s="112" t="s">
        <v>2</v>
      </c>
      <c r="G34" s="112"/>
      <c r="H34" s="112" t="s">
        <v>5</v>
      </c>
      <c r="I34" s="112"/>
      <c r="J34" s="112" t="s">
        <v>6</v>
      </c>
      <c r="K34" s="112"/>
      <c r="L34" s="113" t="s">
        <v>7</v>
      </c>
      <c r="M34" s="114" t="s">
        <v>8</v>
      </c>
      <c r="N34" s="115" t="s">
        <v>9</v>
      </c>
      <c r="O34" s="118" t="s">
        <v>10</v>
      </c>
      <c r="P34" s="112" t="s">
        <v>556</v>
      </c>
    </row>
    <row r="35" spans="1:16" ht="14.4" customHeight="1">
      <c r="A35" s="112" t="s">
        <v>0</v>
      </c>
      <c r="B35" s="120"/>
      <c r="C35" s="114"/>
      <c r="D35" s="116"/>
      <c r="E35" s="114"/>
      <c r="F35" s="112"/>
      <c r="G35" s="112"/>
      <c r="H35" s="112"/>
      <c r="I35" s="112"/>
      <c r="J35" s="112"/>
      <c r="K35" s="112"/>
      <c r="L35" s="113"/>
      <c r="M35" s="114"/>
      <c r="N35" s="116"/>
      <c r="O35" s="118"/>
      <c r="P35" s="112"/>
    </row>
    <row r="36" spans="1:16">
      <c r="A36" s="112"/>
      <c r="B36" s="121"/>
      <c r="C36" s="114"/>
      <c r="D36" s="117"/>
      <c r="E36" s="114"/>
      <c r="F36" s="3" t="s">
        <v>3</v>
      </c>
      <c r="G36" s="4" t="s">
        <v>4</v>
      </c>
      <c r="H36" s="3" t="s">
        <v>3</v>
      </c>
      <c r="I36" s="4" t="s">
        <v>4</v>
      </c>
      <c r="J36" s="3" t="s">
        <v>3</v>
      </c>
      <c r="K36" s="4" t="s">
        <v>4</v>
      </c>
      <c r="L36" s="113"/>
      <c r="M36" s="114"/>
      <c r="N36" s="117"/>
      <c r="O36" s="118"/>
      <c r="P36" s="112"/>
    </row>
    <row r="37" spans="1:16" ht="28.8">
      <c r="A37" s="52" t="s">
        <v>438</v>
      </c>
      <c r="B37" s="5" t="s">
        <v>424</v>
      </c>
      <c r="C37" s="5">
        <v>2008</v>
      </c>
      <c r="D37" s="5" t="s">
        <v>14</v>
      </c>
      <c r="E37" s="5" t="s">
        <v>618</v>
      </c>
      <c r="F37" s="5">
        <v>99</v>
      </c>
      <c r="G37" s="6">
        <f t="shared" ref="G37" si="16">F37</f>
        <v>99</v>
      </c>
      <c r="H37" s="5">
        <v>190</v>
      </c>
      <c r="I37" s="6">
        <f t="shared" ref="I37" si="17">H37*0.5</f>
        <v>95</v>
      </c>
      <c r="J37" s="5">
        <v>73</v>
      </c>
      <c r="K37" s="6">
        <f t="shared" ref="K37" si="18">J37*1.5</f>
        <v>109.5</v>
      </c>
      <c r="L37" s="6">
        <f t="shared" ref="L37" si="19">K37+I37+G37</f>
        <v>303.5</v>
      </c>
      <c r="M37" s="5">
        <v>1</v>
      </c>
      <c r="N37" s="5">
        <v>1</v>
      </c>
      <c r="O37" s="59">
        <v>20</v>
      </c>
      <c r="P37" s="51" t="s">
        <v>435</v>
      </c>
    </row>
    <row r="38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1"/>
    </row>
    <row r="39" spans="1:16" ht="18">
      <c r="A39" s="8" t="s">
        <v>35</v>
      </c>
      <c r="B39" s="128" t="s">
        <v>12</v>
      </c>
      <c r="C39" s="123" t="s">
        <v>1</v>
      </c>
      <c r="D39" s="124" t="s">
        <v>13</v>
      </c>
      <c r="E39" s="123" t="s">
        <v>11</v>
      </c>
      <c r="F39" s="111" t="s">
        <v>2</v>
      </c>
      <c r="G39" s="111"/>
      <c r="H39" s="111" t="s">
        <v>5</v>
      </c>
      <c r="I39" s="111"/>
      <c r="J39" s="111" t="s">
        <v>6</v>
      </c>
      <c r="K39" s="111"/>
      <c r="L39" s="122" t="s">
        <v>7</v>
      </c>
      <c r="M39" s="123" t="s">
        <v>8</v>
      </c>
      <c r="N39" s="124" t="s">
        <v>9</v>
      </c>
      <c r="O39" s="127" t="s">
        <v>10</v>
      </c>
      <c r="P39" s="111" t="s">
        <v>556</v>
      </c>
    </row>
    <row r="40" spans="1:16" ht="14.4" customHeight="1">
      <c r="A40" s="111" t="s">
        <v>0</v>
      </c>
      <c r="B40" s="129"/>
      <c r="C40" s="123"/>
      <c r="D40" s="125"/>
      <c r="E40" s="123"/>
      <c r="F40" s="111"/>
      <c r="G40" s="111"/>
      <c r="H40" s="111"/>
      <c r="I40" s="111"/>
      <c r="J40" s="111"/>
      <c r="K40" s="111"/>
      <c r="L40" s="122"/>
      <c r="M40" s="123"/>
      <c r="N40" s="125"/>
      <c r="O40" s="127"/>
      <c r="P40" s="111"/>
    </row>
    <row r="41" spans="1:16">
      <c r="A41" s="111"/>
      <c r="B41" s="130"/>
      <c r="C41" s="123"/>
      <c r="D41" s="126"/>
      <c r="E41" s="123"/>
      <c r="F41" s="9" t="s">
        <v>3</v>
      </c>
      <c r="G41" s="10" t="s">
        <v>4</v>
      </c>
      <c r="H41" s="9" t="s">
        <v>3</v>
      </c>
      <c r="I41" s="10" t="s">
        <v>4</v>
      </c>
      <c r="J41" s="9" t="s">
        <v>3</v>
      </c>
      <c r="K41" s="10" t="s">
        <v>4</v>
      </c>
      <c r="L41" s="122"/>
      <c r="M41" s="123"/>
      <c r="N41" s="126"/>
      <c r="O41" s="127"/>
      <c r="P41" s="111"/>
    </row>
    <row r="42" spans="1:16" ht="57.6">
      <c r="A42" s="56" t="s">
        <v>464</v>
      </c>
      <c r="B42" s="11" t="s">
        <v>424</v>
      </c>
      <c r="C42" s="11">
        <v>2009</v>
      </c>
      <c r="D42" s="11" t="s">
        <v>14</v>
      </c>
      <c r="E42" s="11" t="s">
        <v>622</v>
      </c>
      <c r="F42" s="11">
        <v>95</v>
      </c>
      <c r="G42" s="12">
        <f t="shared" ref="G42" si="20">F42</f>
        <v>95</v>
      </c>
      <c r="H42" s="11">
        <v>130</v>
      </c>
      <c r="I42" s="12">
        <f t="shared" ref="I42" si="21">H42*0.5</f>
        <v>65</v>
      </c>
      <c r="J42" s="11">
        <v>54</v>
      </c>
      <c r="K42" s="12">
        <f t="shared" ref="K42" si="22">J42*1.5</f>
        <v>81</v>
      </c>
      <c r="L42" s="12">
        <f t="shared" ref="L42" si="23">K42+I42+G42</f>
        <v>241</v>
      </c>
      <c r="M42" s="11">
        <v>1</v>
      </c>
      <c r="N42" s="11">
        <v>1</v>
      </c>
      <c r="O42" s="58">
        <v>20</v>
      </c>
      <c r="P42" s="53" t="s">
        <v>465</v>
      </c>
    </row>
    <row r="43" spans="1:1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1"/>
    </row>
    <row r="44" spans="1:16" ht="18">
      <c r="A44" s="2" t="s">
        <v>37</v>
      </c>
      <c r="B44" s="119" t="s">
        <v>12</v>
      </c>
      <c r="C44" s="114" t="s">
        <v>1</v>
      </c>
      <c r="D44" s="115" t="s">
        <v>13</v>
      </c>
      <c r="E44" s="114" t="s">
        <v>11</v>
      </c>
      <c r="F44" s="112" t="s">
        <v>2</v>
      </c>
      <c r="G44" s="112"/>
      <c r="H44" s="112" t="s">
        <v>5</v>
      </c>
      <c r="I44" s="112"/>
      <c r="J44" s="112" t="s">
        <v>6</v>
      </c>
      <c r="K44" s="112"/>
      <c r="L44" s="113" t="s">
        <v>7</v>
      </c>
      <c r="M44" s="114" t="s">
        <v>8</v>
      </c>
      <c r="N44" s="115" t="s">
        <v>9</v>
      </c>
      <c r="O44" s="118" t="s">
        <v>10</v>
      </c>
      <c r="P44" s="112" t="s">
        <v>556</v>
      </c>
    </row>
    <row r="45" spans="1:16" ht="14.4" customHeight="1">
      <c r="A45" s="112" t="s">
        <v>0</v>
      </c>
      <c r="B45" s="120"/>
      <c r="C45" s="114"/>
      <c r="D45" s="116"/>
      <c r="E45" s="114"/>
      <c r="F45" s="112"/>
      <c r="G45" s="112"/>
      <c r="H45" s="112"/>
      <c r="I45" s="112"/>
      <c r="J45" s="112"/>
      <c r="K45" s="112"/>
      <c r="L45" s="113"/>
      <c r="M45" s="114"/>
      <c r="N45" s="116"/>
      <c r="O45" s="118"/>
      <c r="P45" s="112"/>
    </row>
    <row r="46" spans="1:16">
      <c r="A46" s="112"/>
      <c r="B46" s="121"/>
      <c r="C46" s="114"/>
      <c r="D46" s="117"/>
      <c r="E46" s="114"/>
      <c r="F46" s="3" t="s">
        <v>3</v>
      </c>
      <c r="G46" s="4" t="s">
        <v>4</v>
      </c>
      <c r="H46" s="3" t="s">
        <v>3</v>
      </c>
      <c r="I46" s="4" t="s">
        <v>4</v>
      </c>
      <c r="J46" s="3" t="s">
        <v>3</v>
      </c>
      <c r="K46" s="4" t="s">
        <v>4</v>
      </c>
      <c r="L46" s="113"/>
      <c r="M46" s="114"/>
      <c r="N46" s="117"/>
      <c r="O46" s="118"/>
      <c r="P46" s="112"/>
    </row>
    <row r="47" spans="1:16" ht="28.8">
      <c r="A47" s="52" t="s">
        <v>372</v>
      </c>
      <c r="B47" s="5" t="s">
        <v>370</v>
      </c>
      <c r="C47" s="5">
        <v>2008</v>
      </c>
      <c r="D47" s="5" t="s">
        <v>14</v>
      </c>
      <c r="E47" s="5" t="s">
        <v>664</v>
      </c>
      <c r="F47" s="5">
        <v>110</v>
      </c>
      <c r="G47" s="6">
        <f t="shared" ref="G47" si="24">F47</f>
        <v>110</v>
      </c>
      <c r="H47" s="5">
        <v>142</v>
      </c>
      <c r="I47" s="6">
        <f t="shared" ref="I47" si="25">H47*0.5</f>
        <v>71</v>
      </c>
      <c r="J47" s="5">
        <v>81</v>
      </c>
      <c r="K47" s="6">
        <f t="shared" ref="K47" si="26">J47*1.5</f>
        <v>121.5</v>
      </c>
      <c r="L47" s="6">
        <f t="shared" ref="L47" si="27">K47+I47+G47</f>
        <v>302.5</v>
      </c>
      <c r="M47" s="5">
        <v>1</v>
      </c>
      <c r="N47" s="5">
        <v>1</v>
      </c>
      <c r="O47" s="59">
        <v>20</v>
      </c>
      <c r="P47" s="51" t="s">
        <v>371</v>
      </c>
    </row>
    <row r="48" spans="1:16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50" spans="1:15">
      <c r="A50" s="67" t="s">
        <v>571</v>
      </c>
      <c r="B50" s="67"/>
      <c r="C50" s="67"/>
      <c r="D50" s="67"/>
      <c r="E50" s="67"/>
      <c r="F50" s="67"/>
      <c r="G50" s="67"/>
      <c r="H50" s="67" t="s">
        <v>572</v>
      </c>
      <c r="I50" s="67"/>
      <c r="J50" s="67"/>
      <c r="K50" s="67"/>
      <c r="L50" s="67"/>
      <c r="M50" s="67"/>
      <c r="N50" s="67"/>
      <c r="O50" s="67"/>
    </row>
  </sheetData>
  <mergeCells count="106">
    <mergeCell ref="P39:P41"/>
    <mergeCell ref="P44:P46"/>
    <mergeCell ref="P14:P16"/>
    <mergeCell ref="P19:P21"/>
    <mergeCell ref="P24:P26"/>
    <mergeCell ref="P29:P31"/>
    <mergeCell ref="P34:P36"/>
    <mergeCell ref="E6:G6"/>
    <mergeCell ref="H6:O7"/>
    <mergeCell ref="E7:G7"/>
    <mergeCell ref="J14:K15"/>
    <mergeCell ref="F14:G15"/>
    <mergeCell ref="H14:I15"/>
    <mergeCell ref="L14:L16"/>
    <mergeCell ref="M14:M16"/>
    <mergeCell ref="N14:N16"/>
    <mergeCell ref="O14:O16"/>
    <mergeCell ref="F24:G25"/>
    <mergeCell ref="H24:I25"/>
    <mergeCell ref="M19:M21"/>
    <mergeCell ref="N19:N21"/>
    <mergeCell ref="O19:O21"/>
    <mergeCell ref="F19:G20"/>
    <mergeCell ref="H19:I20"/>
    <mergeCell ref="E2:G3"/>
    <mergeCell ref="E4:G5"/>
    <mergeCell ref="H5:O5"/>
    <mergeCell ref="H2:O2"/>
    <mergeCell ref="H3:O3"/>
    <mergeCell ref="H4:O4"/>
    <mergeCell ref="C12:D12"/>
    <mergeCell ref="E12:G12"/>
    <mergeCell ref="E10:G10"/>
    <mergeCell ref="E11:G11"/>
    <mergeCell ref="E9:G9"/>
    <mergeCell ref="H9:O10"/>
    <mergeCell ref="A15:A16"/>
    <mergeCell ref="B14:B16"/>
    <mergeCell ref="C14:C16"/>
    <mergeCell ref="D14:D16"/>
    <mergeCell ref="E14:E16"/>
    <mergeCell ref="A20:A21"/>
    <mergeCell ref="B19:B21"/>
    <mergeCell ref="C19:C21"/>
    <mergeCell ref="D19:D21"/>
    <mergeCell ref="E19:E21"/>
    <mergeCell ref="M24:M26"/>
    <mergeCell ref="N24:N26"/>
    <mergeCell ref="O24:O26"/>
    <mergeCell ref="J19:K20"/>
    <mergeCell ref="L19:L21"/>
    <mergeCell ref="A25:A26"/>
    <mergeCell ref="B24:B26"/>
    <mergeCell ref="C24:C26"/>
    <mergeCell ref="D24:D26"/>
    <mergeCell ref="E24:E26"/>
    <mergeCell ref="A30:A31"/>
    <mergeCell ref="B29:B31"/>
    <mergeCell ref="C29:C31"/>
    <mergeCell ref="D29:D31"/>
    <mergeCell ref="E29:E31"/>
    <mergeCell ref="F29:G30"/>
    <mergeCell ref="H29:I30"/>
    <mergeCell ref="J24:K25"/>
    <mergeCell ref="L24:L26"/>
    <mergeCell ref="J29:K30"/>
    <mergeCell ref="L29:L31"/>
    <mergeCell ref="M29:M31"/>
    <mergeCell ref="J34:K35"/>
    <mergeCell ref="L34:L36"/>
    <mergeCell ref="M34:M36"/>
    <mergeCell ref="N34:N36"/>
    <mergeCell ref="N29:N31"/>
    <mergeCell ref="O29:O31"/>
    <mergeCell ref="O34:O36"/>
    <mergeCell ref="N39:N41"/>
    <mergeCell ref="O39:O41"/>
    <mergeCell ref="J39:K40"/>
    <mergeCell ref="L39:L41"/>
    <mergeCell ref="M39:M41"/>
    <mergeCell ref="A40:A41"/>
    <mergeCell ref="B39:B41"/>
    <mergeCell ref="C39:C41"/>
    <mergeCell ref="D39:D41"/>
    <mergeCell ref="E39:E41"/>
    <mergeCell ref="F39:G40"/>
    <mergeCell ref="H39:I40"/>
    <mergeCell ref="A35:A36"/>
    <mergeCell ref="B34:B36"/>
    <mergeCell ref="C34:C36"/>
    <mergeCell ref="D34:D36"/>
    <mergeCell ref="E34:E36"/>
    <mergeCell ref="F34:G35"/>
    <mergeCell ref="H34:I35"/>
    <mergeCell ref="J44:K45"/>
    <mergeCell ref="L44:L46"/>
    <mergeCell ref="M44:M46"/>
    <mergeCell ref="N44:N46"/>
    <mergeCell ref="O44:O46"/>
    <mergeCell ref="A45:A46"/>
    <mergeCell ref="B44:B46"/>
    <mergeCell ref="C44:C46"/>
    <mergeCell ref="D44:D46"/>
    <mergeCell ref="E44:E46"/>
    <mergeCell ref="F44:G45"/>
    <mergeCell ref="H44:I45"/>
  </mergeCells>
  <phoneticPr fontId="6" type="noConversion"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P96"/>
  <sheetViews>
    <sheetView topLeftCell="A52" zoomScaleNormal="100" workbookViewId="0">
      <selection activeCell="A57" sqref="A57:XFD57"/>
    </sheetView>
  </sheetViews>
  <sheetFormatPr defaultRowHeight="14.4"/>
  <cols>
    <col min="1" max="1" width="49.6640625" customWidth="1"/>
    <col min="8" max="11" width="0" hidden="1" customWidth="1"/>
    <col min="13" max="13" width="17.5546875" customWidth="1"/>
    <col min="14" max="14" width="19.44140625" customWidth="1"/>
    <col min="15" max="15" width="16.44140625" customWidth="1"/>
    <col min="16" max="16" width="17.7773437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2" t="s">
        <v>233</v>
      </c>
      <c r="B14" s="119" t="s">
        <v>12</v>
      </c>
      <c r="C14" s="114" t="s">
        <v>1</v>
      </c>
      <c r="D14" s="115" t="s">
        <v>13</v>
      </c>
      <c r="E14" s="114" t="s">
        <v>11</v>
      </c>
      <c r="F14" s="112" t="s">
        <v>222</v>
      </c>
      <c r="G14" s="112"/>
      <c r="H14" s="112" t="s">
        <v>5</v>
      </c>
      <c r="I14" s="112"/>
      <c r="J14" s="112" t="s">
        <v>6</v>
      </c>
      <c r="K14" s="112"/>
      <c r="L14" s="113" t="s">
        <v>7</v>
      </c>
      <c r="M14" s="114" t="s">
        <v>8</v>
      </c>
      <c r="N14" s="115" t="s">
        <v>9</v>
      </c>
      <c r="O14" s="118" t="s">
        <v>10</v>
      </c>
      <c r="P14" s="183" t="s">
        <v>556</v>
      </c>
    </row>
    <row r="15" spans="1:16" ht="14.4" customHeight="1">
      <c r="A15" s="112" t="s">
        <v>0</v>
      </c>
      <c r="B15" s="120"/>
      <c r="C15" s="114"/>
      <c r="D15" s="116"/>
      <c r="E15" s="114"/>
      <c r="F15" s="112"/>
      <c r="G15" s="112"/>
      <c r="H15" s="112"/>
      <c r="I15" s="112"/>
      <c r="J15" s="112"/>
      <c r="K15" s="112"/>
      <c r="L15" s="113"/>
      <c r="M15" s="114"/>
      <c r="N15" s="116"/>
      <c r="O15" s="118"/>
      <c r="P15" s="183"/>
    </row>
    <row r="16" spans="1:16">
      <c r="A16" s="112"/>
      <c r="B16" s="121"/>
      <c r="C16" s="114"/>
      <c r="D16" s="117"/>
      <c r="E16" s="114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113"/>
      <c r="M16" s="114"/>
      <c r="N16" s="117"/>
      <c r="O16" s="118"/>
      <c r="P16" s="183"/>
    </row>
    <row r="17" spans="1:16" ht="43.2">
      <c r="A17" s="5" t="s">
        <v>474</v>
      </c>
      <c r="B17" s="5" t="s">
        <v>424</v>
      </c>
      <c r="C17" s="5">
        <v>1999</v>
      </c>
      <c r="D17" s="5" t="s">
        <v>38</v>
      </c>
      <c r="E17" s="5" t="s">
        <v>676</v>
      </c>
      <c r="F17" s="5">
        <v>175</v>
      </c>
      <c r="G17" s="6">
        <f t="shared" ref="G17:G18" si="0">F17</f>
        <v>175</v>
      </c>
      <c r="H17" s="5"/>
      <c r="I17" s="6">
        <f t="shared" ref="I17:I18" si="1">H17*0.5</f>
        <v>0</v>
      </c>
      <c r="J17" s="5"/>
      <c r="K17" s="6">
        <f t="shared" ref="K17:K18" si="2">J17*1.5</f>
        <v>0</v>
      </c>
      <c r="L17" s="6">
        <f t="shared" ref="L17:L18" si="3">K17+I17+G17</f>
        <v>175</v>
      </c>
      <c r="M17" s="5">
        <v>1</v>
      </c>
      <c r="N17" s="5">
        <v>1</v>
      </c>
      <c r="O17" s="59">
        <v>20</v>
      </c>
      <c r="P17" s="51" t="s">
        <v>475</v>
      </c>
    </row>
    <row r="18" spans="1:16" ht="57.6">
      <c r="A18" s="5" t="s">
        <v>522</v>
      </c>
      <c r="B18" s="5" t="s">
        <v>424</v>
      </c>
      <c r="C18" s="5">
        <v>2005</v>
      </c>
      <c r="D18" s="5" t="s">
        <v>38</v>
      </c>
      <c r="E18" s="5" t="s">
        <v>671</v>
      </c>
      <c r="F18" s="5">
        <v>161</v>
      </c>
      <c r="G18" s="6">
        <f t="shared" si="0"/>
        <v>161</v>
      </c>
      <c r="H18" s="5"/>
      <c r="I18" s="6">
        <f t="shared" si="1"/>
        <v>0</v>
      </c>
      <c r="J18" s="5"/>
      <c r="K18" s="6">
        <f t="shared" si="2"/>
        <v>0</v>
      </c>
      <c r="L18" s="6">
        <f t="shared" si="3"/>
        <v>161</v>
      </c>
      <c r="M18" s="5">
        <v>2</v>
      </c>
      <c r="N18" s="5">
        <v>2</v>
      </c>
      <c r="O18" s="59">
        <v>18</v>
      </c>
      <c r="P18" s="51" t="s">
        <v>523</v>
      </c>
    </row>
    <row r="19" spans="1:1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1"/>
    </row>
    <row r="20" spans="1:16" ht="18">
      <c r="A20" s="8" t="s">
        <v>234</v>
      </c>
      <c r="B20" s="128" t="s">
        <v>12</v>
      </c>
      <c r="C20" s="123" t="s">
        <v>1</v>
      </c>
      <c r="D20" s="124" t="s">
        <v>13</v>
      </c>
      <c r="E20" s="123" t="s">
        <v>11</v>
      </c>
      <c r="F20" s="111" t="s">
        <v>222</v>
      </c>
      <c r="G20" s="111"/>
      <c r="H20" s="111" t="s">
        <v>5</v>
      </c>
      <c r="I20" s="111"/>
      <c r="J20" s="111" t="s">
        <v>6</v>
      </c>
      <c r="K20" s="111"/>
      <c r="L20" s="122" t="s">
        <v>7</v>
      </c>
      <c r="M20" s="123" t="s">
        <v>8</v>
      </c>
      <c r="N20" s="124" t="s">
        <v>9</v>
      </c>
      <c r="O20" s="127" t="s">
        <v>10</v>
      </c>
      <c r="P20" s="182" t="s">
        <v>556</v>
      </c>
    </row>
    <row r="21" spans="1:16" ht="14.4" customHeight="1">
      <c r="A21" s="111" t="s">
        <v>0</v>
      </c>
      <c r="B21" s="129"/>
      <c r="C21" s="123"/>
      <c r="D21" s="125"/>
      <c r="E21" s="123"/>
      <c r="F21" s="111"/>
      <c r="G21" s="111"/>
      <c r="H21" s="111"/>
      <c r="I21" s="111"/>
      <c r="J21" s="111"/>
      <c r="K21" s="111"/>
      <c r="L21" s="122"/>
      <c r="M21" s="123"/>
      <c r="N21" s="125"/>
      <c r="O21" s="127"/>
      <c r="P21" s="182"/>
    </row>
    <row r="22" spans="1:16">
      <c r="A22" s="111"/>
      <c r="B22" s="130"/>
      <c r="C22" s="123"/>
      <c r="D22" s="126"/>
      <c r="E22" s="123"/>
      <c r="F22" s="9" t="s">
        <v>3</v>
      </c>
      <c r="G22" s="10" t="s">
        <v>4</v>
      </c>
      <c r="H22" s="9" t="s">
        <v>3</v>
      </c>
      <c r="I22" s="10" t="s">
        <v>4</v>
      </c>
      <c r="J22" s="9" t="s">
        <v>3</v>
      </c>
      <c r="K22" s="10" t="s">
        <v>4</v>
      </c>
      <c r="L22" s="122"/>
      <c r="M22" s="123"/>
      <c r="N22" s="126"/>
      <c r="O22" s="127"/>
      <c r="P22" s="182"/>
    </row>
    <row r="23" spans="1:16" ht="43.2">
      <c r="A23" s="11" t="s">
        <v>477</v>
      </c>
      <c r="B23" s="11" t="s">
        <v>424</v>
      </c>
      <c r="C23" s="11">
        <v>2000</v>
      </c>
      <c r="D23" s="11" t="s">
        <v>38</v>
      </c>
      <c r="E23" s="11" t="s">
        <v>661</v>
      </c>
      <c r="F23" s="11">
        <v>225</v>
      </c>
      <c r="G23" s="12">
        <f t="shared" ref="G23" si="4">F23</f>
        <v>225</v>
      </c>
      <c r="H23" s="11"/>
      <c r="I23" s="12">
        <f t="shared" ref="I23" si="5">H23*0.5</f>
        <v>0</v>
      </c>
      <c r="J23" s="11"/>
      <c r="K23" s="12">
        <f t="shared" ref="K23" si="6">J23*1.5</f>
        <v>0</v>
      </c>
      <c r="L23" s="12">
        <f t="shared" ref="L23" si="7">K23+I23+G23</f>
        <v>225</v>
      </c>
      <c r="M23" s="11">
        <v>1</v>
      </c>
      <c r="N23" s="11">
        <v>1</v>
      </c>
      <c r="O23" s="58">
        <v>20</v>
      </c>
      <c r="P23" s="53" t="s">
        <v>478</v>
      </c>
    </row>
    <row r="24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"/>
    </row>
    <row r="25" spans="1:16" ht="18">
      <c r="A25" s="2" t="s">
        <v>235</v>
      </c>
      <c r="B25" s="119" t="s">
        <v>12</v>
      </c>
      <c r="C25" s="114" t="s">
        <v>1</v>
      </c>
      <c r="D25" s="115" t="s">
        <v>13</v>
      </c>
      <c r="E25" s="114" t="s">
        <v>11</v>
      </c>
      <c r="F25" s="112" t="s">
        <v>222</v>
      </c>
      <c r="G25" s="112"/>
      <c r="H25" s="112" t="s">
        <v>5</v>
      </c>
      <c r="I25" s="112"/>
      <c r="J25" s="112" t="s">
        <v>6</v>
      </c>
      <c r="K25" s="112"/>
      <c r="L25" s="113" t="s">
        <v>7</v>
      </c>
      <c r="M25" s="114" t="s">
        <v>8</v>
      </c>
      <c r="N25" s="115" t="s">
        <v>9</v>
      </c>
      <c r="O25" s="118" t="s">
        <v>10</v>
      </c>
      <c r="P25" s="183" t="s">
        <v>556</v>
      </c>
    </row>
    <row r="26" spans="1:16" ht="14.4" customHeight="1">
      <c r="A26" s="112" t="s">
        <v>0</v>
      </c>
      <c r="B26" s="120"/>
      <c r="C26" s="114"/>
      <c r="D26" s="116"/>
      <c r="E26" s="114"/>
      <c r="F26" s="112"/>
      <c r="G26" s="112"/>
      <c r="H26" s="112"/>
      <c r="I26" s="112"/>
      <c r="J26" s="112"/>
      <c r="K26" s="112"/>
      <c r="L26" s="113"/>
      <c r="M26" s="114"/>
      <c r="N26" s="116"/>
      <c r="O26" s="118"/>
      <c r="P26" s="183"/>
    </row>
    <row r="27" spans="1:16">
      <c r="A27" s="112"/>
      <c r="B27" s="121"/>
      <c r="C27" s="114"/>
      <c r="D27" s="117"/>
      <c r="E27" s="114"/>
      <c r="F27" s="3" t="s">
        <v>3</v>
      </c>
      <c r="G27" s="4" t="s">
        <v>4</v>
      </c>
      <c r="H27" s="3" t="s">
        <v>3</v>
      </c>
      <c r="I27" s="4" t="s">
        <v>4</v>
      </c>
      <c r="J27" s="3" t="s">
        <v>3</v>
      </c>
      <c r="K27" s="4" t="s">
        <v>4</v>
      </c>
      <c r="L27" s="113"/>
      <c r="M27" s="114"/>
      <c r="N27" s="117"/>
      <c r="O27" s="118"/>
      <c r="P27" s="183"/>
    </row>
    <row r="28" spans="1:16" ht="57.6">
      <c r="A28" s="5" t="s">
        <v>435</v>
      </c>
      <c r="B28" s="5" t="s">
        <v>424</v>
      </c>
      <c r="C28" s="5">
        <v>1991</v>
      </c>
      <c r="D28" s="5" t="s">
        <v>38</v>
      </c>
      <c r="E28" s="5" t="s">
        <v>662</v>
      </c>
      <c r="F28" s="5">
        <v>225</v>
      </c>
      <c r="G28" s="6">
        <f t="shared" ref="G28:G29" si="8">F28</f>
        <v>225</v>
      </c>
      <c r="H28" s="5"/>
      <c r="I28" s="6">
        <f t="shared" ref="I28:I29" si="9">H28*0.5</f>
        <v>0</v>
      </c>
      <c r="J28" s="5"/>
      <c r="K28" s="6">
        <f t="shared" ref="K28:K29" si="10">J28*1.5</f>
        <v>0</v>
      </c>
      <c r="L28" s="6">
        <f t="shared" ref="L28:L29" si="11">K28+I28+G28</f>
        <v>225</v>
      </c>
      <c r="M28" s="5">
        <v>1</v>
      </c>
      <c r="N28" s="5">
        <v>1</v>
      </c>
      <c r="O28" s="59">
        <v>20</v>
      </c>
      <c r="P28" s="51" t="s">
        <v>479</v>
      </c>
    </row>
    <row r="29" spans="1:16">
      <c r="A29" s="5" t="s">
        <v>480</v>
      </c>
      <c r="B29" s="5" t="s">
        <v>424</v>
      </c>
      <c r="C29" s="5">
        <v>2006</v>
      </c>
      <c r="D29" s="5" t="s">
        <v>38</v>
      </c>
      <c r="E29" s="5" t="s">
        <v>675</v>
      </c>
      <c r="F29" s="5">
        <v>211</v>
      </c>
      <c r="G29" s="6">
        <f t="shared" si="8"/>
        <v>211</v>
      </c>
      <c r="H29" s="5"/>
      <c r="I29" s="6">
        <f t="shared" si="9"/>
        <v>0</v>
      </c>
      <c r="J29" s="5"/>
      <c r="K29" s="6">
        <f t="shared" si="10"/>
        <v>0</v>
      </c>
      <c r="L29" s="6">
        <f t="shared" si="11"/>
        <v>211</v>
      </c>
      <c r="M29" s="5">
        <v>1</v>
      </c>
      <c r="N29" s="5">
        <v>1</v>
      </c>
      <c r="O29" s="59">
        <v>20</v>
      </c>
      <c r="P29" s="51" t="s">
        <v>481</v>
      </c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"/>
    </row>
    <row r="31" spans="1:16" ht="18">
      <c r="A31" s="8" t="s">
        <v>236</v>
      </c>
      <c r="B31" s="128" t="s">
        <v>12</v>
      </c>
      <c r="C31" s="123" t="s">
        <v>1</v>
      </c>
      <c r="D31" s="124" t="s">
        <v>13</v>
      </c>
      <c r="E31" s="123" t="s">
        <v>11</v>
      </c>
      <c r="F31" s="111" t="s">
        <v>222</v>
      </c>
      <c r="G31" s="111"/>
      <c r="H31" s="111" t="s">
        <v>5</v>
      </c>
      <c r="I31" s="111"/>
      <c r="J31" s="111" t="s">
        <v>6</v>
      </c>
      <c r="K31" s="111"/>
      <c r="L31" s="122" t="s">
        <v>7</v>
      </c>
      <c r="M31" s="123" t="s">
        <v>8</v>
      </c>
      <c r="N31" s="124" t="s">
        <v>9</v>
      </c>
      <c r="O31" s="127" t="s">
        <v>10</v>
      </c>
      <c r="P31" s="182" t="s">
        <v>556</v>
      </c>
    </row>
    <row r="32" spans="1:16" ht="14.4" customHeight="1">
      <c r="A32" s="111" t="s">
        <v>0</v>
      </c>
      <c r="B32" s="129"/>
      <c r="C32" s="123"/>
      <c r="D32" s="125"/>
      <c r="E32" s="123"/>
      <c r="F32" s="111"/>
      <c r="G32" s="111"/>
      <c r="H32" s="111"/>
      <c r="I32" s="111"/>
      <c r="J32" s="111"/>
      <c r="K32" s="111"/>
      <c r="L32" s="122"/>
      <c r="M32" s="123"/>
      <c r="N32" s="125"/>
      <c r="O32" s="127"/>
      <c r="P32" s="182"/>
    </row>
    <row r="33" spans="1:16">
      <c r="A33" s="111"/>
      <c r="B33" s="130"/>
      <c r="C33" s="123"/>
      <c r="D33" s="126"/>
      <c r="E33" s="123"/>
      <c r="F33" s="9" t="s">
        <v>3</v>
      </c>
      <c r="G33" s="10" t="s">
        <v>4</v>
      </c>
      <c r="H33" s="9" t="s">
        <v>3</v>
      </c>
      <c r="I33" s="10" t="s">
        <v>4</v>
      </c>
      <c r="J33" s="9" t="s">
        <v>3</v>
      </c>
      <c r="K33" s="10" t="s">
        <v>4</v>
      </c>
      <c r="L33" s="122"/>
      <c r="M33" s="123"/>
      <c r="N33" s="126"/>
      <c r="O33" s="127"/>
      <c r="P33" s="182"/>
    </row>
    <row r="34" spans="1:16">
      <c r="A34" s="11" t="s">
        <v>491</v>
      </c>
      <c r="B34" s="11" t="s">
        <v>424</v>
      </c>
      <c r="C34" s="11">
        <v>2001</v>
      </c>
      <c r="D34" s="11" t="s">
        <v>38</v>
      </c>
      <c r="E34" s="11" t="s">
        <v>664</v>
      </c>
      <c r="F34" s="11">
        <v>231</v>
      </c>
      <c r="G34" s="12">
        <f t="shared" ref="G34:G35" si="12">F34</f>
        <v>231</v>
      </c>
      <c r="H34" s="11"/>
      <c r="I34" s="12">
        <f t="shared" ref="I34:I35" si="13">H34*0.5</f>
        <v>0</v>
      </c>
      <c r="J34" s="11"/>
      <c r="K34" s="12">
        <f t="shared" ref="K34:K35" si="14">J34*1.5</f>
        <v>0</v>
      </c>
      <c r="L34" s="12">
        <f t="shared" ref="L34:L35" si="15">K34+I34+G34</f>
        <v>231</v>
      </c>
      <c r="M34" s="11">
        <v>1</v>
      </c>
      <c r="N34" s="11">
        <v>1</v>
      </c>
      <c r="O34" s="58">
        <v>20</v>
      </c>
      <c r="P34" s="53" t="s">
        <v>492</v>
      </c>
    </row>
    <row r="35" spans="1:16" ht="28.8">
      <c r="A35" s="11" t="s">
        <v>543</v>
      </c>
      <c r="B35" s="11" t="s">
        <v>424</v>
      </c>
      <c r="C35" s="11">
        <v>1999</v>
      </c>
      <c r="D35" s="11" t="s">
        <v>38</v>
      </c>
      <c r="E35" s="11" t="s">
        <v>720</v>
      </c>
      <c r="F35" s="11">
        <v>226</v>
      </c>
      <c r="G35" s="12">
        <f t="shared" si="12"/>
        <v>226</v>
      </c>
      <c r="H35" s="11"/>
      <c r="I35" s="12">
        <f t="shared" si="13"/>
        <v>0</v>
      </c>
      <c r="J35" s="11"/>
      <c r="K35" s="12">
        <f t="shared" si="14"/>
        <v>0</v>
      </c>
      <c r="L35" s="12">
        <f t="shared" si="15"/>
        <v>226</v>
      </c>
      <c r="M35" s="11">
        <v>2</v>
      </c>
      <c r="N35" s="11">
        <v>2</v>
      </c>
      <c r="O35" s="58">
        <v>18</v>
      </c>
      <c r="P35" s="53" t="s">
        <v>544</v>
      </c>
    </row>
    <row r="36" spans="1:16">
      <c r="A36" s="76" t="s">
        <v>328</v>
      </c>
      <c r="B36" s="76" t="s">
        <v>319</v>
      </c>
      <c r="C36" s="11">
        <v>1989</v>
      </c>
      <c r="D36" s="11" t="s">
        <v>39</v>
      </c>
      <c r="E36" s="11" t="s">
        <v>656</v>
      </c>
      <c r="F36" s="11">
        <v>101</v>
      </c>
      <c r="G36" s="12">
        <f t="shared" ref="G36" si="16">F36</f>
        <v>101</v>
      </c>
      <c r="H36" s="11"/>
      <c r="I36" s="12">
        <f t="shared" ref="I36" si="17">H36*0.5</f>
        <v>0</v>
      </c>
      <c r="J36" s="11"/>
      <c r="K36" s="12">
        <f t="shared" ref="K36" si="18">J36*1.5</f>
        <v>0</v>
      </c>
      <c r="L36" s="12">
        <f t="shared" ref="L36" si="19">K36+I36+G36</f>
        <v>101</v>
      </c>
      <c r="M36" s="11">
        <v>1</v>
      </c>
      <c r="N36" s="11">
        <v>3</v>
      </c>
      <c r="O36" s="58">
        <v>16</v>
      </c>
      <c r="P36" s="53" t="s">
        <v>586</v>
      </c>
    </row>
    <row r="37" spans="1:1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1"/>
    </row>
    <row r="38" spans="1:16" ht="18">
      <c r="A38" s="2" t="s">
        <v>237</v>
      </c>
      <c r="B38" s="119" t="s">
        <v>12</v>
      </c>
      <c r="C38" s="114" t="s">
        <v>1</v>
      </c>
      <c r="D38" s="115" t="s">
        <v>13</v>
      </c>
      <c r="E38" s="114" t="s">
        <v>11</v>
      </c>
      <c r="F38" s="112" t="s">
        <v>222</v>
      </c>
      <c r="G38" s="112"/>
      <c r="H38" s="112" t="s">
        <v>5</v>
      </c>
      <c r="I38" s="112"/>
      <c r="J38" s="112" t="s">
        <v>6</v>
      </c>
      <c r="K38" s="112"/>
      <c r="L38" s="113" t="s">
        <v>7</v>
      </c>
      <c r="M38" s="114" t="s">
        <v>8</v>
      </c>
      <c r="N38" s="115" t="s">
        <v>9</v>
      </c>
      <c r="O38" s="118" t="s">
        <v>10</v>
      </c>
      <c r="P38" s="183" t="s">
        <v>556</v>
      </c>
    </row>
    <row r="39" spans="1:16" ht="14.4" customHeight="1">
      <c r="A39" s="112" t="s">
        <v>0</v>
      </c>
      <c r="B39" s="120"/>
      <c r="C39" s="114"/>
      <c r="D39" s="116"/>
      <c r="E39" s="114"/>
      <c r="F39" s="112"/>
      <c r="G39" s="112"/>
      <c r="H39" s="112"/>
      <c r="I39" s="112"/>
      <c r="J39" s="112"/>
      <c r="K39" s="112"/>
      <c r="L39" s="113"/>
      <c r="M39" s="114"/>
      <c r="N39" s="116"/>
      <c r="O39" s="118"/>
      <c r="P39" s="183"/>
    </row>
    <row r="40" spans="1:16">
      <c r="A40" s="112"/>
      <c r="B40" s="121"/>
      <c r="C40" s="114"/>
      <c r="D40" s="117"/>
      <c r="E40" s="114"/>
      <c r="F40" s="3" t="s">
        <v>3</v>
      </c>
      <c r="G40" s="4" t="s">
        <v>4</v>
      </c>
      <c r="H40" s="3" t="s">
        <v>3</v>
      </c>
      <c r="I40" s="4" t="s">
        <v>4</v>
      </c>
      <c r="J40" s="3" t="s">
        <v>3</v>
      </c>
      <c r="K40" s="4" t="s">
        <v>4</v>
      </c>
      <c r="L40" s="113"/>
      <c r="M40" s="114"/>
      <c r="N40" s="117"/>
      <c r="O40" s="118"/>
      <c r="P40" s="183"/>
    </row>
    <row r="41" spans="1:16">
      <c r="A41" s="5" t="s">
        <v>366</v>
      </c>
      <c r="B41" s="5" t="s">
        <v>355</v>
      </c>
      <c r="C41" s="5">
        <v>1980</v>
      </c>
      <c r="D41" s="5" t="s">
        <v>38</v>
      </c>
      <c r="E41" s="5" t="s">
        <v>640</v>
      </c>
      <c r="F41" s="5">
        <v>202</v>
      </c>
      <c r="G41" s="6">
        <f t="shared" ref="G41:G45" si="20">F41</f>
        <v>202</v>
      </c>
      <c r="H41" s="5"/>
      <c r="I41" s="6">
        <f t="shared" ref="I41:I45" si="21">H41*0.5</f>
        <v>0</v>
      </c>
      <c r="J41" s="5"/>
      <c r="K41" s="6">
        <f t="shared" ref="K41:K45" si="22">J41*1.5</f>
        <v>0</v>
      </c>
      <c r="L41" s="6">
        <f t="shared" ref="L41:L45" si="23">K41+I41+G41</f>
        <v>202</v>
      </c>
      <c r="M41" s="5">
        <v>3</v>
      </c>
      <c r="N41" s="5">
        <v>3</v>
      </c>
      <c r="O41" s="59">
        <v>16</v>
      </c>
      <c r="P41" s="5"/>
    </row>
    <row r="42" spans="1:16" ht="43.2">
      <c r="A42" s="5" t="s">
        <v>489</v>
      </c>
      <c r="B42" s="5" t="s">
        <v>424</v>
      </c>
      <c r="C42" s="5">
        <v>1979</v>
      </c>
      <c r="D42" s="5" t="s">
        <v>38</v>
      </c>
      <c r="E42" s="5" t="s">
        <v>665</v>
      </c>
      <c r="F42" s="5">
        <v>241</v>
      </c>
      <c r="G42" s="6">
        <f t="shared" si="20"/>
        <v>241</v>
      </c>
      <c r="H42" s="5"/>
      <c r="I42" s="6">
        <f t="shared" si="21"/>
        <v>0</v>
      </c>
      <c r="J42" s="5"/>
      <c r="K42" s="6">
        <f t="shared" si="22"/>
        <v>0</v>
      </c>
      <c r="L42" s="6">
        <f t="shared" si="23"/>
        <v>241</v>
      </c>
      <c r="M42" s="5">
        <v>1</v>
      </c>
      <c r="N42" s="5">
        <v>1</v>
      </c>
      <c r="O42" s="59">
        <v>20</v>
      </c>
      <c r="P42" s="51" t="s">
        <v>490</v>
      </c>
    </row>
    <row r="43" spans="1:16" ht="43.2">
      <c r="A43" s="5" t="s">
        <v>548</v>
      </c>
      <c r="B43" s="5" t="s">
        <v>424</v>
      </c>
      <c r="C43" s="5">
        <v>1975</v>
      </c>
      <c r="D43" s="5" t="s">
        <v>38</v>
      </c>
      <c r="E43" s="5" t="s">
        <v>689</v>
      </c>
      <c r="F43" s="5">
        <v>230</v>
      </c>
      <c r="G43" s="6">
        <f t="shared" si="20"/>
        <v>230</v>
      </c>
      <c r="H43" s="5"/>
      <c r="I43" s="6">
        <f t="shared" si="21"/>
        <v>0</v>
      </c>
      <c r="J43" s="5"/>
      <c r="K43" s="6">
        <f t="shared" si="22"/>
        <v>0</v>
      </c>
      <c r="L43" s="6">
        <f t="shared" si="23"/>
        <v>230</v>
      </c>
      <c r="M43" s="5">
        <v>2</v>
      </c>
      <c r="N43" s="5">
        <v>2</v>
      </c>
      <c r="O43" s="59">
        <v>18</v>
      </c>
      <c r="P43" s="51" t="s">
        <v>549</v>
      </c>
    </row>
    <row r="44" spans="1:16">
      <c r="A44" s="5" t="s">
        <v>339</v>
      </c>
      <c r="B44" s="5" t="s">
        <v>331</v>
      </c>
      <c r="C44" s="5">
        <v>1975</v>
      </c>
      <c r="D44" s="5" t="s">
        <v>39</v>
      </c>
      <c r="E44" s="5" t="s">
        <v>639</v>
      </c>
      <c r="F44" s="5">
        <v>172</v>
      </c>
      <c r="G44" s="6">
        <f t="shared" si="20"/>
        <v>172</v>
      </c>
      <c r="H44" s="5"/>
      <c r="I44" s="6">
        <f t="shared" si="21"/>
        <v>0</v>
      </c>
      <c r="J44" s="5"/>
      <c r="K44" s="6">
        <f t="shared" si="22"/>
        <v>0</v>
      </c>
      <c r="L44" s="6">
        <f t="shared" si="23"/>
        <v>172</v>
      </c>
      <c r="M44" s="5">
        <v>1</v>
      </c>
      <c r="N44" s="5">
        <v>4</v>
      </c>
      <c r="O44" s="59">
        <v>15</v>
      </c>
      <c r="P44" s="5" t="s">
        <v>334</v>
      </c>
    </row>
    <row r="45" spans="1:16">
      <c r="A45" s="5" t="s">
        <v>394</v>
      </c>
      <c r="B45" s="5" t="s">
        <v>395</v>
      </c>
      <c r="C45" s="5">
        <v>1991</v>
      </c>
      <c r="D45" s="5" t="s">
        <v>39</v>
      </c>
      <c r="E45" s="5" t="s">
        <v>639</v>
      </c>
      <c r="F45" s="5">
        <v>113</v>
      </c>
      <c r="G45" s="6">
        <f t="shared" si="20"/>
        <v>113</v>
      </c>
      <c r="H45" s="5"/>
      <c r="I45" s="6">
        <f t="shared" si="21"/>
        <v>0</v>
      </c>
      <c r="J45" s="5"/>
      <c r="K45" s="6">
        <f t="shared" si="22"/>
        <v>0</v>
      </c>
      <c r="L45" s="6">
        <f t="shared" si="23"/>
        <v>113</v>
      </c>
      <c r="M45" s="5">
        <v>2</v>
      </c>
      <c r="N45" s="5">
        <v>5</v>
      </c>
      <c r="O45" s="59">
        <v>14</v>
      </c>
      <c r="P45" s="5" t="s">
        <v>396</v>
      </c>
    </row>
    <row r="46" spans="1:1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1"/>
    </row>
    <row r="47" spans="1:16" ht="18">
      <c r="A47" s="8" t="s">
        <v>238</v>
      </c>
      <c r="B47" s="128" t="s">
        <v>12</v>
      </c>
      <c r="C47" s="123" t="s">
        <v>1</v>
      </c>
      <c r="D47" s="124" t="s">
        <v>13</v>
      </c>
      <c r="E47" s="123" t="s">
        <v>11</v>
      </c>
      <c r="F47" s="111" t="s">
        <v>222</v>
      </c>
      <c r="G47" s="111"/>
      <c r="H47" s="111" t="s">
        <v>5</v>
      </c>
      <c r="I47" s="111"/>
      <c r="J47" s="111" t="s">
        <v>6</v>
      </c>
      <c r="K47" s="111"/>
      <c r="L47" s="122" t="s">
        <v>7</v>
      </c>
      <c r="M47" s="123" t="s">
        <v>8</v>
      </c>
      <c r="N47" s="124" t="s">
        <v>9</v>
      </c>
      <c r="O47" s="127" t="s">
        <v>10</v>
      </c>
      <c r="P47" s="182" t="s">
        <v>556</v>
      </c>
    </row>
    <row r="48" spans="1:16" ht="14.4" customHeight="1">
      <c r="A48" s="111" t="s">
        <v>0</v>
      </c>
      <c r="B48" s="129"/>
      <c r="C48" s="123"/>
      <c r="D48" s="125"/>
      <c r="E48" s="123"/>
      <c r="F48" s="111"/>
      <c r="G48" s="111"/>
      <c r="H48" s="111"/>
      <c r="I48" s="111"/>
      <c r="J48" s="111"/>
      <c r="K48" s="111"/>
      <c r="L48" s="122"/>
      <c r="M48" s="123"/>
      <c r="N48" s="125"/>
      <c r="O48" s="127"/>
      <c r="P48" s="182"/>
    </row>
    <row r="49" spans="1:16">
      <c r="A49" s="111"/>
      <c r="B49" s="130"/>
      <c r="C49" s="123"/>
      <c r="D49" s="126"/>
      <c r="E49" s="123"/>
      <c r="F49" s="9" t="s">
        <v>3</v>
      </c>
      <c r="G49" s="10" t="s">
        <v>4</v>
      </c>
      <c r="H49" s="9" t="s">
        <v>3</v>
      </c>
      <c r="I49" s="10" t="s">
        <v>4</v>
      </c>
      <c r="J49" s="9" t="s">
        <v>3</v>
      </c>
      <c r="K49" s="10" t="s">
        <v>4</v>
      </c>
      <c r="L49" s="122"/>
      <c r="M49" s="123"/>
      <c r="N49" s="126"/>
      <c r="O49" s="127"/>
      <c r="P49" s="182"/>
    </row>
    <row r="50" spans="1:16">
      <c r="A50" s="11" t="s">
        <v>322</v>
      </c>
      <c r="B50" s="11" t="s">
        <v>319</v>
      </c>
      <c r="C50" s="11">
        <v>1989</v>
      </c>
      <c r="D50" s="11" t="s">
        <v>38</v>
      </c>
      <c r="E50" s="11" t="s">
        <v>717</v>
      </c>
      <c r="F50" s="11">
        <v>145</v>
      </c>
      <c r="G50" s="12">
        <f t="shared" ref="G50:G52" si="24">F50</f>
        <v>145</v>
      </c>
      <c r="H50" s="11"/>
      <c r="I50" s="12">
        <f t="shared" ref="I50:I52" si="25">H50*0.5</f>
        <v>0</v>
      </c>
      <c r="J50" s="11"/>
      <c r="K50" s="12">
        <f t="shared" ref="K50:K52" si="26">J50*1.5</f>
        <v>0</v>
      </c>
      <c r="L50" s="12">
        <f t="shared" ref="L50:L52" si="27">K50+I50+G50</f>
        <v>145</v>
      </c>
      <c r="M50" s="11">
        <v>2</v>
      </c>
      <c r="N50" s="11">
        <v>2</v>
      </c>
      <c r="O50" s="58">
        <v>18</v>
      </c>
      <c r="P50" s="11"/>
    </row>
    <row r="51" spans="1:16" ht="43.2">
      <c r="A51" s="11" t="s">
        <v>539</v>
      </c>
      <c r="B51" s="11" t="s">
        <v>424</v>
      </c>
      <c r="C51" s="11">
        <v>1992</v>
      </c>
      <c r="D51" s="11" t="s">
        <v>38</v>
      </c>
      <c r="E51" s="11" t="s">
        <v>690</v>
      </c>
      <c r="F51" s="11">
        <v>245</v>
      </c>
      <c r="G51" s="12">
        <f t="shared" si="24"/>
        <v>245</v>
      </c>
      <c r="H51" s="11"/>
      <c r="I51" s="12">
        <f t="shared" si="25"/>
        <v>0</v>
      </c>
      <c r="J51" s="11"/>
      <c r="K51" s="12">
        <f t="shared" si="26"/>
        <v>0</v>
      </c>
      <c r="L51" s="12">
        <f t="shared" si="27"/>
        <v>245</v>
      </c>
      <c r="M51" s="11">
        <v>1</v>
      </c>
      <c r="N51" s="11">
        <v>1</v>
      </c>
      <c r="O51" s="58">
        <v>20</v>
      </c>
      <c r="P51" s="53" t="s">
        <v>540</v>
      </c>
    </row>
    <row r="52" spans="1:16">
      <c r="A52" s="11" t="s">
        <v>415</v>
      </c>
      <c r="B52" s="11" t="s">
        <v>409</v>
      </c>
      <c r="C52" s="11">
        <v>1982</v>
      </c>
      <c r="D52" s="11" t="s">
        <v>39</v>
      </c>
      <c r="E52" s="11" t="s">
        <v>715</v>
      </c>
      <c r="F52" s="11">
        <v>265</v>
      </c>
      <c r="G52" s="12">
        <f t="shared" si="24"/>
        <v>265</v>
      </c>
      <c r="H52" s="11"/>
      <c r="I52" s="12">
        <f t="shared" si="25"/>
        <v>0</v>
      </c>
      <c r="J52" s="11"/>
      <c r="K52" s="12">
        <f t="shared" si="26"/>
        <v>0</v>
      </c>
      <c r="L52" s="12">
        <f t="shared" si="27"/>
        <v>265</v>
      </c>
      <c r="M52" s="11">
        <v>1</v>
      </c>
      <c r="N52" s="11">
        <v>3</v>
      </c>
      <c r="O52" s="58">
        <v>16</v>
      </c>
      <c r="P52" s="11"/>
    </row>
    <row r="53" spans="1:16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1"/>
    </row>
    <row r="54" spans="1:16" ht="18">
      <c r="A54" s="2" t="s">
        <v>239</v>
      </c>
      <c r="B54" s="119" t="s">
        <v>12</v>
      </c>
      <c r="C54" s="114" t="s">
        <v>1</v>
      </c>
      <c r="D54" s="115" t="s">
        <v>13</v>
      </c>
      <c r="E54" s="114" t="s">
        <v>11</v>
      </c>
      <c r="F54" s="112" t="s">
        <v>222</v>
      </c>
      <c r="G54" s="112"/>
      <c r="H54" s="112" t="s">
        <v>5</v>
      </c>
      <c r="I54" s="112"/>
      <c r="J54" s="112" t="s">
        <v>6</v>
      </c>
      <c r="K54" s="112"/>
      <c r="L54" s="113" t="s">
        <v>7</v>
      </c>
      <c r="M54" s="114" t="s">
        <v>8</v>
      </c>
      <c r="N54" s="115" t="s">
        <v>9</v>
      </c>
      <c r="O54" s="118" t="s">
        <v>10</v>
      </c>
      <c r="P54" s="183" t="s">
        <v>556</v>
      </c>
    </row>
    <row r="55" spans="1:16">
      <c r="A55" s="112" t="s">
        <v>0</v>
      </c>
      <c r="B55" s="120"/>
      <c r="C55" s="114"/>
      <c r="D55" s="116"/>
      <c r="E55" s="114"/>
      <c r="F55" s="112"/>
      <c r="G55" s="112"/>
      <c r="H55" s="112"/>
      <c r="I55" s="112"/>
      <c r="J55" s="112"/>
      <c r="K55" s="112"/>
      <c r="L55" s="113"/>
      <c r="M55" s="114"/>
      <c r="N55" s="116"/>
      <c r="O55" s="118"/>
      <c r="P55" s="183"/>
    </row>
    <row r="56" spans="1:16">
      <c r="A56" s="112"/>
      <c r="B56" s="121"/>
      <c r="C56" s="114"/>
      <c r="D56" s="117"/>
      <c r="E56" s="114"/>
      <c r="F56" s="3" t="s">
        <v>3</v>
      </c>
      <c r="G56" s="4" t="s">
        <v>4</v>
      </c>
      <c r="H56" s="3" t="s">
        <v>3</v>
      </c>
      <c r="I56" s="4" t="s">
        <v>4</v>
      </c>
      <c r="J56" s="3" t="s">
        <v>3</v>
      </c>
      <c r="K56" s="4" t="s">
        <v>4</v>
      </c>
      <c r="L56" s="113"/>
      <c r="M56" s="114"/>
      <c r="N56" s="117"/>
      <c r="O56" s="118"/>
      <c r="P56" s="183"/>
    </row>
    <row r="57" spans="1:16">
      <c r="A57" s="5" t="s">
        <v>323</v>
      </c>
      <c r="B57" s="5" t="s">
        <v>319</v>
      </c>
      <c r="C57" s="5">
        <v>1993</v>
      </c>
      <c r="D57" s="5" t="s">
        <v>38</v>
      </c>
      <c r="E57" s="5" t="s">
        <v>580</v>
      </c>
      <c r="F57" s="5">
        <v>170</v>
      </c>
      <c r="G57" s="6">
        <f t="shared" ref="G57:G62" si="28">F57</f>
        <v>170</v>
      </c>
      <c r="H57" s="5"/>
      <c r="I57" s="6">
        <f t="shared" ref="I57:I62" si="29">H57*0.5</f>
        <v>0</v>
      </c>
      <c r="J57" s="5"/>
      <c r="K57" s="6">
        <f t="shared" ref="K57:K62" si="30">J57*1.5</f>
        <v>0</v>
      </c>
      <c r="L57" s="6">
        <f t="shared" ref="L57:L62" si="31">K57+I57+G57</f>
        <v>170</v>
      </c>
      <c r="M57" s="5">
        <v>3</v>
      </c>
      <c r="N57" s="5">
        <v>3</v>
      </c>
      <c r="O57" s="59">
        <v>16</v>
      </c>
      <c r="P57" s="87" t="s">
        <v>324</v>
      </c>
    </row>
    <row r="58" spans="1:16" ht="43.2">
      <c r="A58" s="5" t="s">
        <v>508</v>
      </c>
      <c r="B58" s="5" t="s">
        <v>424</v>
      </c>
      <c r="C58" s="5">
        <v>1988</v>
      </c>
      <c r="D58" s="5" t="s">
        <v>38</v>
      </c>
      <c r="E58" s="5" t="s">
        <v>687</v>
      </c>
      <c r="F58" s="5">
        <v>258</v>
      </c>
      <c r="G58" s="6">
        <f t="shared" si="28"/>
        <v>258</v>
      </c>
      <c r="H58" s="5"/>
      <c r="I58" s="6">
        <f t="shared" si="29"/>
        <v>0</v>
      </c>
      <c r="J58" s="5"/>
      <c r="K58" s="6">
        <f t="shared" si="30"/>
        <v>0</v>
      </c>
      <c r="L58" s="6">
        <f t="shared" si="31"/>
        <v>258</v>
      </c>
      <c r="M58" s="5">
        <v>1</v>
      </c>
      <c r="N58" s="5">
        <v>1</v>
      </c>
      <c r="O58" s="59">
        <v>20</v>
      </c>
      <c r="P58" s="51" t="s">
        <v>509</v>
      </c>
    </row>
    <row r="59" spans="1:16" ht="43.2">
      <c r="A59" s="5" t="s">
        <v>546</v>
      </c>
      <c r="B59" s="5" t="s">
        <v>424</v>
      </c>
      <c r="C59" s="5">
        <v>1989</v>
      </c>
      <c r="D59" s="5" t="s">
        <v>38</v>
      </c>
      <c r="E59" s="5" t="s">
        <v>688</v>
      </c>
      <c r="F59" s="5">
        <v>245</v>
      </c>
      <c r="G59" s="6">
        <f t="shared" si="28"/>
        <v>245</v>
      </c>
      <c r="H59" s="5"/>
      <c r="I59" s="6">
        <f t="shared" si="29"/>
        <v>0</v>
      </c>
      <c r="J59" s="5"/>
      <c r="K59" s="6">
        <f t="shared" si="30"/>
        <v>0</v>
      </c>
      <c r="L59" s="6">
        <f t="shared" si="31"/>
        <v>245</v>
      </c>
      <c r="M59" s="5">
        <v>2</v>
      </c>
      <c r="N59" s="5">
        <v>2</v>
      </c>
      <c r="O59" s="59">
        <v>18</v>
      </c>
      <c r="P59" s="51" t="s">
        <v>540</v>
      </c>
    </row>
    <row r="60" spans="1:16">
      <c r="A60" s="44" t="s">
        <v>293</v>
      </c>
      <c r="B60" s="5" t="s">
        <v>288</v>
      </c>
      <c r="C60" s="45">
        <v>1981</v>
      </c>
      <c r="D60" s="5" t="s">
        <v>39</v>
      </c>
      <c r="E60" s="5" t="s">
        <v>700</v>
      </c>
      <c r="F60" s="5">
        <v>224</v>
      </c>
      <c r="G60" s="6">
        <f t="shared" si="28"/>
        <v>224</v>
      </c>
      <c r="H60" s="5"/>
      <c r="I60" s="6">
        <f t="shared" si="29"/>
        <v>0</v>
      </c>
      <c r="J60" s="5"/>
      <c r="K60" s="6">
        <f t="shared" si="30"/>
        <v>0</v>
      </c>
      <c r="L60" s="6">
        <f t="shared" si="31"/>
        <v>224</v>
      </c>
      <c r="M60" s="5">
        <v>2</v>
      </c>
      <c r="N60" s="5">
        <v>5</v>
      </c>
      <c r="O60" s="59">
        <v>14</v>
      </c>
      <c r="P60" s="81" t="s">
        <v>293</v>
      </c>
    </row>
    <row r="61" spans="1:16">
      <c r="A61" s="5" t="s">
        <v>345</v>
      </c>
      <c r="B61" s="5" t="s">
        <v>331</v>
      </c>
      <c r="C61" s="5">
        <v>1986</v>
      </c>
      <c r="D61" s="5" t="s">
        <v>39</v>
      </c>
      <c r="E61" s="5" t="s">
        <v>721</v>
      </c>
      <c r="F61" s="5">
        <v>197</v>
      </c>
      <c r="G61" s="6">
        <f t="shared" si="28"/>
        <v>197</v>
      </c>
      <c r="H61" s="5"/>
      <c r="I61" s="6">
        <f t="shared" si="29"/>
        <v>0</v>
      </c>
      <c r="J61" s="5"/>
      <c r="K61" s="6">
        <f t="shared" si="30"/>
        <v>0</v>
      </c>
      <c r="L61" s="6">
        <f t="shared" si="31"/>
        <v>197</v>
      </c>
      <c r="M61" s="5">
        <v>3</v>
      </c>
      <c r="N61" s="5">
        <v>6</v>
      </c>
      <c r="O61" s="59">
        <v>13</v>
      </c>
      <c r="P61" s="5" t="s">
        <v>343</v>
      </c>
    </row>
    <row r="62" spans="1:16">
      <c r="A62" s="5" t="s">
        <v>364</v>
      </c>
      <c r="B62" s="5" t="s">
        <v>355</v>
      </c>
      <c r="C62" s="5">
        <v>1981</v>
      </c>
      <c r="D62" s="5" t="s">
        <v>39</v>
      </c>
      <c r="E62" s="5" t="s">
        <v>699</v>
      </c>
      <c r="F62" s="5">
        <v>269</v>
      </c>
      <c r="G62" s="6">
        <f t="shared" si="28"/>
        <v>269</v>
      </c>
      <c r="H62" s="5"/>
      <c r="I62" s="6">
        <f t="shared" si="29"/>
        <v>0</v>
      </c>
      <c r="J62" s="5"/>
      <c r="K62" s="6">
        <f t="shared" si="30"/>
        <v>0</v>
      </c>
      <c r="L62" s="6">
        <f t="shared" si="31"/>
        <v>269</v>
      </c>
      <c r="M62" s="5">
        <v>1</v>
      </c>
      <c r="N62" s="5">
        <v>4</v>
      </c>
      <c r="O62" s="59">
        <v>15</v>
      </c>
      <c r="P62" s="5"/>
    </row>
    <row r="63" spans="1:16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1"/>
    </row>
    <row r="64" spans="1:16" ht="18">
      <c r="A64" s="8" t="s">
        <v>240</v>
      </c>
      <c r="B64" s="128" t="s">
        <v>12</v>
      </c>
      <c r="C64" s="123" t="s">
        <v>1</v>
      </c>
      <c r="D64" s="124" t="s">
        <v>13</v>
      </c>
      <c r="E64" s="123" t="s">
        <v>11</v>
      </c>
      <c r="F64" s="111" t="s">
        <v>222</v>
      </c>
      <c r="G64" s="111"/>
      <c r="H64" s="111" t="s">
        <v>5</v>
      </c>
      <c r="I64" s="111"/>
      <c r="J64" s="111" t="s">
        <v>6</v>
      </c>
      <c r="K64" s="111"/>
      <c r="L64" s="122" t="s">
        <v>7</v>
      </c>
      <c r="M64" s="123" t="s">
        <v>8</v>
      </c>
      <c r="N64" s="124" t="s">
        <v>9</v>
      </c>
      <c r="O64" s="127" t="s">
        <v>10</v>
      </c>
      <c r="P64" s="182" t="s">
        <v>556</v>
      </c>
    </row>
    <row r="65" spans="1:16" ht="14.4" customHeight="1">
      <c r="A65" s="111" t="s">
        <v>0</v>
      </c>
      <c r="B65" s="129"/>
      <c r="C65" s="123"/>
      <c r="D65" s="125"/>
      <c r="E65" s="123"/>
      <c r="F65" s="111"/>
      <c r="G65" s="111"/>
      <c r="H65" s="111"/>
      <c r="I65" s="111"/>
      <c r="J65" s="111"/>
      <c r="K65" s="111"/>
      <c r="L65" s="122"/>
      <c r="M65" s="123"/>
      <c r="N65" s="125"/>
      <c r="O65" s="127"/>
      <c r="P65" s="182"/>
    </row>
    <row r="66" spans="1:16">
      <c r="A66" s="111"/>
      <c r="B66" s="130"/>
      <c r="C66" s="123"/>
      <c r="D66" s="126"/>
      <c r="E66" s="123"/>
      <c r="F66" s="9" t="s">
        <v>3</v>
      </c>
      <c r="G66" s="10" t="s">
        <v>4</v>
      </c>
      <c r="H66" s="9" t="s">
        <v>3</v>
      </c>
      <c r="I66" s="10" t="s">
        <v>4</v>
      </c>
      <c r="J66" s="9" t="s">
        <v>3</v>
      </c>
      <c r="K66" s="10" t="s">
        <v>4</v>
      </c>
      <c r="L66" s="122"/>
      <c r="M66" s="123"/>
      <c r="N66" s="126"/>
      <c r="O66" s="127"/>
      <c r="P66" s="182"/>
    </row>
    <row r="67" spans="1:16">
      <c r="A67" s="11" t="s">
        <v>310</v>
      </c>
      <c r="B67" s="11" t="s">
        <v>311</v>
      </c>
      <c r="C67" s="11">
        <v>1984</v>
      </c>
      <c r="D67" s="11" t="s">
        <v>44</v>
      </c>
      <c r="E67" s="11" t="s">
        <v>590</v>
      </c>
      <c r="F67" s="11">
        <v>150</v>
      </c>
      <c r="G67" s="12">
        <f t="shared" ref="G67:G69" si="32">F67</f>
        <v>150</v>
      </c>
      <c r="H67" s="11"/>
      <c r="I67" s="12">
        <f t="shared" ref="I67:I69" si="33">H67*0.5</f>
        <v>0</v>
      </c>
      <c r="J67" s="11"/>
      <c r="K67" s="12">
        <f t="shared" ref="K67:K69" si="34">J67*1.5</f>
        <v>0</v>
      </c>
      <c r="L67" s="12">
        <f t="shared" ref="L67:L69" si="35">K67+I67+G67</f>
        <v>150</v>
      </c>
      <c r="M67" s="11">
        <v>3</v>
      </c>
      <c r="N67" s="11">
        <v>3</v>
      </c>
      <c r="O67" s="58">
        <v>16</v>
      </c>
      <c r="P67" s="11" t="s">
        <v>312</v>
      </c>
    </row>
    <row r="68" spans="1:16" ht="43.2">
      <c r="A68" s="11" t="s">
        <v>716</v>
      </c>
      <c r="B68" s="11" t="s">
        <v>424</v>
      </c>
      <c r="C68" s="11">
        <v>2004</v>
      </c>
      <c r="D68" s="11" t="s">
        <v>44</v>
      </c>
      <c r="E68" s="11" t="s">
        <v>629</v>
      </c>
      <c r="F68" s="11">
        <v>184</v>
      </c>
      <c r="G68" s="12">
        <f t="shared" si="32"/>
        <v>184</v>
      </c>
      <c r="H68" s="11"/>
      <c r="I68" s="12">
        <f t="shared" si="33"/>
        <v>0</v>
      </c>
      <c r="J68" s="11"/>
      <c r="K68" s="12">
        <f t="shared" si="34"/>
        <v>0</v>
      </c>
      <c r="L68" s="12">
        <f t="shared" si="35"/>
        <v>184</v>
      </c>
      <c r="M68" s="11">
        <v>2</v>
      </c>
      <c r="N68" s="11">
        <v>2</v>
      </c>
      <c r="O68" s="58">
        <v>18</v>
      </c>
      <c r="P68" s="53" t="s">
        <v>509</v>
      </c>
    </row>
    <row r="69" spans="1:16" ht="28.8">
      <c r="A69" s="11" t="s">
        <v>468</v>
      </c>
      <c r="B69" s="11" t="s">
        <v>424</v>
      </c>
      <c r="C69" s="11">
        <v>2008</v>
      </c>
      <c r="D69" s="11" t="s">
        <v>44</v>
      </c>
      <c r="E69" s="11" t="s">
        <v>623</v>
      </c>
      <c r="F69" s="11">
        <v>195</v>
      </c>
      <c r="G69" s="12">
        <f t="shared" si="32"/>
        <v>195</v>
      </c>
      <c r="H69" s="11"/>
      <c r="I69" s="12">
        <f t="shared" si="33"/>
        <v>0</v>
      </c>
      <c r="J69" s="11"/>
      <c r="K69" s="12">
        <f t="shared" si="34"/>
        <v>0</v>
      </c>
      <c r="L69" s="12">
        <f t="shared" si="35"/>
        <v>195</v>
      </c>
      <c r="M69" s="11">
        <v>1</v>
      </c>
      <c r="N69" s="11">
        <v>1</v>
      </c>
      <c r="O69" s="58">
        <v>20</v>
      </c>
      <c r="P69" s="53" t="s">
        <v>469</v>
      </c>
    </row>
    <row r="70" spans="1:16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1"/>
    </row>
    <row r="71" spans="1:16" ht="18">
      <c r="A71" s="8" t="s">
        <v>241</v>
      </c>
      <c r="B71" s="119" t="s">
        <v>12</v>
      </c>
      <c r="C71" s="114" t="s">
        <v>1</v>
      </c>
      <c r="D71" s="115" t="s">
        <v>13</v>
      </c>
      <c r="E71" s="114" t="s">
        <v>11</v>
      </c>
      <c r="F71" s="112" t="s">
        <v>222</v>
      </c>
      <c r="G71" s="112"/>
      <c r="H71" s="112" t="s">
        <v>5</v>
      </c>
      <c r="I71" s="112"/>
      <c r="J71" s="112" t="s">
        <v>6</v>
      </c>
      <c r="K71" s="112"/>
      <c r="L71" s="113" t="s">
        <v>7</v>
      </c>
      <c r="M71" s="114" t="s">
        <v>8</v>
      </c>
      <c r="N71" s="115" t="s">
        <v>9</v>
      </c>
      <c r="O71" s="118" t="s">
        <v>10</v>
      </c>
      <c r="P71" s="183" t="s">
        <v>556</v>
      </c>
    </row>
    <row r="72" spans="1:16">
      <c r="A72" s="112" t="s">
        <v>0</v>
      </c>
      <c r="B72" s="120"/>
      <c r="C72" s="114"/>
      <c r="D72" s="116"/>
      <c r="E72" s="114"/>
      <c r="F72" s="112"/>
      <c r="G72" s="112"/>
      <c r="H72" s="112"/>
      <c r="I72" s="112"/>
      <c r="J72" s="112"/>
      <c r="K72" s="112"/>
      <c r="L72" s="113"/>
      <c r="M72" s="114"/>
      <c r="N72" s="116"/>
      <c r="O72" s="118"/>
      <c r="P72" s="183"/>
    </row>
    <row r="73" spans="1:16">
      <c r="A73" s="112"/>
      <c r="B73" s="121"/>
      <c r="C73" s="114"/>
      <c r="D73" s="117"/>
      <c r="E73" s="114"/>
      <c r="F73" s="3" t="s">
        <v>3</v>
      </c>
      <c r="G73" s="4" t="s">
        <v>4</v>
      </c>
      <c r="H73" s="3" t="s">
        <v>3</v>
      </c>
      <c r="I73" s="4" t="s">
        <v>4</v>
      </c>
      <c r="J73" s="3" t="s">
        <v>3</v>
      </c>
      <c r="K73" s="4" t="s">
        <v>4</v>
      </c>
      <c r="L73" s="113"/>
      <c r="M73" s="114"/>
      <c r="N73" s="117"/>
      <c r="O73" s="118"/>
      <c r="P73" s="183"/>
    </row>
    <row r="74" spans="1:16">
      <c r="A74" s="5" t="s">
        <v>318</v>
      </c>
      <c r="B74" s="5" t="s">
        <v>319</v>
      </c>
      <c r="C74" s="5">
        <v>1999</v>
      </c>
      <c r="D74" s="5" t="s">
        <v>44</v>
      </c>
      <c r="E74" s="5" t="s">
        <v>573</v>
      </c>
      <c r="F74" s="5">
        <v>170</v>
      </c>
      <c r="G74" s="6">
        <f t="shared" ref="G74:G76" si="36">F74</f>
        <v>170</v>
      </c>
      <c r="H74" s="5"/>
      <c r="I74" s="6">
        <f t="shared" ref="I74:I76" si="37">H74*0.5</f>
        <v>0</v>
      </c>
      <c r="J74" s="5"/>
      <c r="K74" s="6">
        <f t="shared" ref="K74:K76" si="38">J74*1.5</f>
        <v>0</v>
      </c>
      <c r="L74" s="6">
        <f t="shared" ref="L74:L76" si="39">K74+I74+G74</f>
        <v>170</v>
      </c>
      <c r="M74" s="5">
        <v>2</v>
      </c>
      <c r="N74" s="5">
        <v>2</v>
      </c>
      <c r="O74" s="59">
        <v>18</v>
      </c>
      <c r="P74" s="5" t="s">
        <v>320</v>
      </c>
    </row>
    <row r="75" spans="1:16" ht="43.2">
      <c r="A75" s="5" t="s">
        <v>626</v>
      </c>
      <c r="B75" s="5" t="s">
        <v>424</v>
      </c>
      <c r="C75" s="5">
        <v>2001</v>
      </c>
      <c r="D75" s="5" t="s">
        <v>44</v>
      </c>
      <c r="E75" s="5" t="s">
        <v>624</v>
      </c>
      <c r="F75" s="5">
        <v>209</v>
      </c>
      <c r="G75" s="6">
        <f t="shared" si="36"/>
        <v>209</v>
      </c>
      <c r="H75" s="5"/>
      <c r="I75" s="6">
        <f t="shared" si="37"/>
        <v>0</v>
      </c>
      <c r="J75" s="5"/>
      <c r="K75" s="6">
        <f t="shared" si="38"/>
        <v>0</v>
      </c>
      <c r="L75" s="6">
        <f t="shared" si="39"/>
        <v>209</v>
      </c>
      <c r="M75" s="5">
        <v>1</v>
      </c>
      <c r="N75" s="5">
        <v>1</v>
      </c>
      <c r="O75" s="59">
        <v>20</v>
      </c>
      <c r="P75" s="51" t="s">
        <v>516</v>
      </c>
    </row>
    <row r="76" spans="1:16">
      <c r="A76" s="5" t="s">
        <v>325</v>
      </c>
      <c r="B76" s="5" t="s">
        <v>319</v>
      </c>
      <c r="C76" s="5">
        <v>2007</v>
      </c>
      <c r="D76" s="5" t="s">
        <v>45</v>
      </c>
      <c r="E76" s="5" t="s">
        <v>574</v>
      </c>
      <c r="F76" s="5">
        <v>260</v>
      </c>
      <c r="G76" s="6">
        <f t="shared" si="36"/>
        <v>260</v>
      </c>
      <c r="H76" s="5"/>
      <c r="I76" s="6">
        <f t="shared" si="37"/>
        <v>0</v>
      </c>
      <c r="J76" s="5"/>
      <c r="K76" s="6">
        <f t="shared" si="38"/>
        <v>0</v>
      </c>
      <c r="L76" s="6">
        <f t="shared" si="39"/>
        <v>260</v>
      </c>
      <c r="M76" s="5">
        <v>1</v>
      </c>
      <c r="N76" s="5">
        <v>3</v>
      </c>
      <c r="O76" s="59">
        <v>16</v>
      </c>
      <c r="P76" s="5" t="s">
        <v>326</v>
      </c>
    </row>
    <row r="77" spans="1:16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1"/>
    </row>
    <row r="78" spans="1:16" ht="18">
      <c r="A78" s="8" t="s">
        <v>242</v>
      </c>
      <c r="B78" s="128" t="s">
        <v>12</v>
      </c>
      <c r="C78" s="123" t="s">
        <v>1</v>
      </c>
      <c r="D78" s="124" t="s">
        <v>13</v>
      </c>
      <c r="E78" s="123" t="s">
        <v>11</v>
      </c>
      <c r="F78" s="111" t="s">
        <v>222</v>
      </c>
      <c r="G78" s="111"/>
      <c r="H78" s="111" t="s">
        <v>5</v>
      </c>
      <c r="I78" s="111"/>
      <c r="J78" s="111" t="s">
        <v>6</v>
      </c>
      <c r="K78" s="111"/>
      <c r="L78" s="122" t="s">
        <v>7</v>
      </c>
      <c r="M78" s="123" t="s">
        <v>8</v>
      </c>
      <c r="N78" s="124" t="s">
        <v>9</v>
      </c>
      <c r="O78" s="127" t="s">
        <v>10</v>
      </c>
      <c r="P78" s="182" t="s">
        <v>556</v>
      </c>
    </row>
    <row r="79" spans="1:16" ht="14.4" customHeight="1">
      <c r="A79" s="111" t="s">
        <v>0</v>
      </c>
      <c r="B79" s="129"/>
      <c r="C79" s="123"/>
      <c r="D79" s="125"/>
      <c r="E79" s="123"/>
      <c r="F79" s="111"/>
      <c r="G79" s="111"/>
      <c r="H79" s="111"/>
      <c r="I79" s="111"/>
      <c r="J79" s="111"/>
      <c r="K79" s="111"/>
      <c r="L79" s="122"/>
      <c r="M79" s="123"/>
      <c r="N79" s="125"/>
      <c r="O79" s="127"/>
      <c r="P79" s="182"/>
    </row>
    <row r="80" spans="1:16">
      <c r="A80" s="111"/>
      <c r="B80" s="130"/>
      <c r="C80" s="123"/>
      <c r="D80" s="126"/>
      <c r="E80" s="123"/>
      <c r="F80" s="9" t="s">
        <v>3</v>
      </c>
      <c r="G80" s="10" t="s">
        <v>4</v>
      </c>
      <c r="H80" s="9" t="s">
        <v>3</v>
      </c>
      <c r="I80" s="10" t="s">
        <v>4</v>
      </c>
      <c r="J80" s="9" t="s">
        <v>3</v>
      </c>
      <c r="K80" s="10" t="s">
        <v>4</v>
      </c>
      <c r="L80" s="122"/>
      <c r="M80" s="123"/>
      <c r="N80" s="126"/>
      <c r="O80" s="127"/>
      <c r="P80" s="182"/>
    </row>
    <row r="81" spans="1:16" ht="28.8">
      <c r="A81" s="11" t="s">
        <v>517</v>
      </c>
      <c r="B81" s="11" t="s">
        <v>424</v>
      </c>
      <c r="C81" s="11">
        <v>1991</v>
      </c>
      <c r="D81" s="11" t="s">
        <v>44</v>
      </c>
      <c r="E81" s="11" t="s">
        <v>627</v>
      </c>
      <c r="F81" s="11">
        <v>166</v>
      </c>
      <c r="G81" s="12">
        <f t="shared" ref="G81:G83" si="40">F81</f>
        <v>166</v>
      </c>
      <c r="H81" s="11"/>
      <c r="I81" s="12">
        <f t="shared" ref="I81:I83" si="41">H81*0.5</f>
        <v>0</v>
      </c>
      <c r="J81" s="11"/>
      <c r="K81" s="12">
        <f t="shared" ref="K81:K83" si="42">J81*1.5</f>
        <v>0</v>
      </c>
      <c r="L81" s="12">
        <f t="shared" ref="L81:L83" si="43">K81+I81+G81</f>
        <v>166</v>
      </c>
      <c r="M81" s="11">
        <v>2</v>
      </c>
      <c r="N81" s="11">
        <v>2</v>
      </c>
      <c r="O81" s="58">
        <v>18</v>
      </c>
      <c r="P81" s="53" t="s">
        <v>489</v>
      </c>
    </row>
    <row r="82" spans="1:16" ht="28.8">
      <c r="A82" s="11" t="s">
        <v>518</v>
      </c>
      <c r="B82" s="11" t="s">
        <v>424</v>
      </c>
      <c r="C82" s="11">
        <v>1991</v>
      </c>
      <c r="D82" s="11" t="s">
        <v>44</v>
      </c>
      <c r="E82" s="11" t="s">
        <v>628</v>
      </c>
      <c r="F82" s="11">
        <v>202</v>
      </c>
      <c r="G82" s="12">
        <f t="shared" si="40"/>
        <v>202</v>
      </c>
      <c r="H82" s="11"/>
      <c r="I82" s="12">
        <f t="shared" si="41"/>
        <v>0</v>
      </c>
      <c r="J82" s="11"/>
      <c r="K82" s="12">
        <f t="shared" si="42"/>
        <v>0</v>
      </c>
      <c r="L82" s="12">
        <f t="shared" si="43"/>
        <v>202</v>
      </c>
      <c r="M82" s="11">
        <v>1</v>
      </c>
      <c r="N82" s="11">
        <v>1</v>
      </c>
      <c r="O82" s="58">
        <v>20</v>
      </c>
      <c r="P82" s="53" t="s">
        <v>519</v>
      </c>
    </row>
    <row r="83" spans="1:16">
      <c r="A83" s="46" t="s">
        <v>298</v>
      </c>
      <c r="B83" s="11" t="s">
        <v>288</v>
      </c>
      <c r="C83" s="47">
        <v>2005</v>
      </c>
      <c r="D83" s="11" t="s">
        <v>45</v>
      </c>
      <c r="E83" s="11" t="s">
        <v>719</v>
      </c>
      <c r="F83" s="11">
        <v>157</v>
      </c>
      <c r="G83" s="12">
        <f t="shared" si="40"/>
        <v>157</v>
      </c>
      <c r="H83" s="11"/>
      <c r="I83" s="12">
        <f t="shared" si="41"/>
        <v>0</v>
      </c>
      <c r="J83" s="11"/>
      <c r="K83" s="12">
        <f t="shared" si="42"/>
        <v>0</v>
      </c>
      <c r="L83" s="12">
        <f t="shared" si="43"/>
        <v>157</v>
      </c>
      <c r="M83" s="11">
        <v>1</v>
      </c>
      <c r="N83" s="11">
        <v>3</v>
      </c>
      <c r="O83" s="58">
        <v>16</v>
      </c>
      <c r="P83" s="69" t="s">
        <v>297</v>
      </c>
    </row>
    <row r="84" spans="1:16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1"/>
    </row>
    <row r="85" spans="1:16" ht="18">
      <c r="A85" s="8" t="s">
        <v>243</v>
      </c>
      <c r="B85" s="119" t="s">
        <v>12</v>
      </c>
      <c r="C85" s="114" t="s">
        <v>1</v>
      </c>
      <c r="D85" s="115" t="s">
        <v>13</v>
      </c>
      <c r="E85" s="114" t="s">
        <v>11</v>
      </c>
      <c r="F85" s="112" t="s">
        <v>222</v>
      </c>
      <c r="G85" s="112"/>
      <c r="H85" s="112" t="s">
        <v>5</v>
      </c>
      <c r="I85" s="112"/>
      <c r="J85" s="112" t="s">
        <v>6</v>
      </c>
      <c r="K85" s="112"/>
      <c r="L85" s="113" t="s">
        <v>7</v>
      </c>
      <c r="M85" s="114" t="s">
        <v>8</v>
      </c>
      <c r="N85" s="115" t="s">
        <v>9</v>
      </c>
      <c r="O85" s="118" t="s">
        <v>10</v>
      </c>
      <c r="P85" s="183" t="s">
        <v>556</v>
      </c>
    </row>
    <row r="86" spans="1:16">
      <c r="A86" s="112" t="s">
        <v>0</v>
      </c>
      <c r="B86" s="120"/>
      <c r="C86" s="114"/>
      <c r="D86" s="116"/>
      <c r="E86" s="114"/>
      <c r="F86" s="112"/>
      <c r="G86" s="112"/>
      <c r="H86" s="112"/>
      <c r="I86" s="112"/>
      <c r="J86" s="112"/>
      <c r="K86" s="112"/>
      <c r="L86" s="113"/>
      <c r="M86" s="114"/>
      <c r="N86" s="116"/>
      <c r="O86" s="118"/>
      <c r="P86" s="183"/>
    </row>
    <row r="87" spans="1:16">
      <c r="A87" s="112"/>
      <c r="B87" s="121"/>
      <c r="C87" s="114"/>
      <c r="D87" s="117"/>
      <c r="E87" s="114"/>
      <c r="F87" s="3" t="s">
        <v>3</v>
      </c>
      <c r="G87" s="4" t="s">
        <v>4</v>
      </c>
      <c r="H87" s="3" t="s">
        <v>3</v>
      </c>
      <c r="I87" s="4" t="s">
        <v>4</v>
      </c>
      <c r="J87" s="3" t="s">
        <v>3</v>
      </c>
      <c r="K87" s="4" t="s">
        <v>4</v>
      </c>
      <c r="L87" s="113"/>
      <c r="M87" s="114"/>
      <c r="N87" s="117"/>
      <c r="O87" s="118"/>
      <c r="P87" s="183"/>
    </row>
    <row r="88" spans="1:16" ht="28.8">
      <c r="A88" s="5" t="s">
        <v>515</v>
      </c>
      <c r="B88" s="5" t="s">
        <v>424</v>
      </c>
      <c r="C88" s="5">
        <v>2007</v>
      </c>
      <c r="D88" s="5" t="s">
        <v>44</v>
      </c>
      <c r="E88" s="5" t="s">
        <v>625</v>
      </c>
      <c r="F88" s="5">
        <v>180</v>
      </c>
      <c r="G88" s="6">
        <f t="shared" ref="G88" si="44">F88</f>
        <v>180</v>
      </c>
      <c r="H88" s="5"/>
      <c r="I88" s="6">
        <f t="shared" ref="I88" si="45">H88*0.5</f>
        <v>0</v>
      </c>
      <c r="J88" s="5"/>
      <c r="K88" s="6">
        <f t="shared" ref="K88" si="46">J88*1.5</f>
        <v>0</v>
      </c>
      <c r="L88" s="6">
        <f t="shared" ref="L88" si="47">K88+I88+G88</f>
        <v>180</v>
      </c>
      <c r="M88" s="5">
        <v>1</v>
      </c>
      <c r="N88" s="5">
        <v>1</v>
      </c>
      <c r="O88" s="59">
        <v>20</v>
      </c>
      <c r="P88" s="51" t="s">
        <v>477</v>
      </c>
    </row>
    <row r="89" spans="1:16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1"/>
    </row>
    <row r="90" spans="1:16" ht="18">
      <c r="A90" s="8" t="s">
        <v>244</v>
      </c>
      <c r="B90" s="128" t="s">
        <v>12</v>
      </c>
      <c r="C90" s="123" t="s">
        <v>1</v>
      </c>
      <c r="D90" s="124" t="s">
        <v>13</v>
      </c>
      <c r="E90" s="123" t="s">
        <v>11</v>
      </c>
      <c r="F90" s="111" t="s">
        <v>222</v>
      </c>
      <c r="G90" s="111"/>
      <c r="H90" s="111" t="s">
        <v>5</v>
      </c>
      <c r="I90" s="111"/>
      <c r="J90" s="111" t="s">
        <v>6</v>
      </c>
      <c r="K90" s="111"/>
      <c r="L90" s="122" t="s">
        <v>7</v>
      </c>
      <c r="M90" s="123" t="s">
        <v>8</v>
      </c>
      <c r="N90" s="124" t="s">
        <v>9</v>
      </c>
      <c r="O90" s="127" t="s">
        <v>10</v>
      </c>
      <c r="P90" s="182" t="s">
        <v>556</v>
      </c>
    </row>
    <row r="91" spans="1:16" ht="14.4" customHeight="1">
      <c r="A91" s="111" t="s">
        <v>0</v>
      </c>
      <c r="B91" s="129"/>
      <c r="C91" s="123"/>
      <c r="D91" s="125"/>
      <c r="E91" s="123"/>
      <c r="F91" s="111"/>
      <c r="G91" s="111"/>
      <c r="H91" s="111"/>
      <c r="I91" s="111"/>
      <c r="J91" s="111"/>
      <c r="K91" s="111"/>
      <c r="L91" s="122"/>
      <c r="M91" s="123"/>
      <c r="N91" s="125"/>
      <c r="O91" s="127"/>
      <c r="P91" s="182"/>
    </row>
    <row r="92" spans="1:16">
      <c r="A92" s="111"/>
      <c r="B92" s="130"/>
      <c r="C92" s="123"/>
      <c r="D92" s="126"/>
      <c r="E92" s="123"/>
      <c r="F92" s="9" t="s">
        <v>3</v>
      </c>
      <c r="G92" s="10" t="s">
        <v>4</v>
      </c>
      <c r="H92" s="9" t="s">
        <v>3</v>
      </c>
      <c r="I92" s="10" t="s">
        <v>4</v>
      </c>
      <c r="J92" s="9" t="s">
        <v>3</v>
      </c>
      <c r="K92" s="10" t="s">
        <v>4</v>
      </c>
      <c r="L92" s="122"/>
      <c r="M92" s="123"/>
      <c r="N92" s="126"/>
      <c r="O92" s="127"/>
      <c r="P92" s="182"/>
    </row>
    <row r="93" spans="1:16">
      <c r="A93" s="11" t="s">
        <v>315</v>
      </c>
      <c r="B93" s="11" t="s">
        <v>311</v>
      </c>
      <c r="C93" s="11">
        <v>1972</v>
      </c>
      <c r="D93" s="11" t="s">
        <v>45</v>
      </c>
      <c r="E93" s="11" t="s">
        <v>591</v>
      </c>
      <c r="F93" s="11">
        <v>226</v>
      </c>
      <c r="G93" s="12">
        <f t="shared" ref="G93" si="48">F93</f>
        <v>226</v>
      </c>
      <c r="H93" s="11"/>
      <c r="I93" s="12">
        <f t="shared" ref="I93" si="49">H93*0.5</f>
        <v>0</v>
      </c>
      <c r="J93" s="11"/>
      <c r="K93" s="12">
        <f t="shared" ref="K93" si="50">J93*1.5</f>
        <v>0</v>
      </c>
      <c r="L93" s="12">
        <f t="shared" ref="L93" si="51">K93+I93+G93</f>
        <v>226</v>
      </c>
      <c r="M93" s="11">
        <v>1</v>
      </c>
      <c r="N93" s="11">
        <v>2</v>
      </c>
      <c r="O93" s="58">
        <v>18</v>
      </c>
      <c r="P93" s="11" t="s">
        <v>316</v>
      </c>
    </row>
    <row r="94" spans="1:16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1"/>
    </row>
    <row r="96" spans="1:16">
      <c r="A96" t="s">
        <v>571</v>
      </c>
      <c r="H96" t="s">
        <v>572</v>
      </c>
      <c r="L96" t="s">
        <v>572</v>
      </c>
    </row>
  </sheetData>
  <mergeCells count="171">
    <mergeCell ref="P78:P80"/>
    <mergeCell ref="P85:P87"/>
    <mergeCell ref="P90:P92"/>
    <mergeCell ref="P14:P16"/>
    <mergeCell ref="P20:P22"/>
    <mergeCell ref="P25:P27"/>
    <mergeCell ref="P31:P33"/>
    <mergeCell ref="P38:P40"/>
    <mergeCell ref="P47:P49"/>
    <mergeCell ref="P54:P56"/>
    <mergeCell ref="P64:P66"/>
    <mergeCell ref="P71:P73"/>
    <mergeCell ref="H6:O7"/>
    <mergeCell ref="E7:G7"/>
    <mergeCell ref="E9:G9"/>
    <mergeCell ref="H9:O10"/>
    <mergeCell ref="E10:G10"/>
    <mergeCell ref="E2:G3"/>
    <mergeCell ref="H2:O2"/>
    <mergeCell ref="H3:O3"/>
    <mergeCell ref="E4:G5"/>
    <mergeCell ref="H4:O4"/>
    <mergeCell ref="H5:O5"/>
    <mergeCell ref="E11:G11"/>
    <mergeCell ref="C12:D12"/>
    <mergeCell ref="E12:G12"/>
    <mergeCell ref="B14:B16"/>
    <mergeCell ref="C14:C16"/>
    <mergeCell ref="D14:D16"/>
    <mergeCell ref="E14:E16"/>
    <mergeCell ref="F14:G15"/>
    <mergeCell ref="E6:G6"/>
    <mergeCell ref="H20:I21"/>
    <mergeCell ref="J20:K21"/>
    <mergeCell ref="L20:L22"/>
    <mergeCell ref="M20:M22"/>
    <mergeCell ref="N20:N22"/>
    <mergeCell ref="O20:O22"/>
    <mergeCell ref="A15:A16"/>
    <mergeCell ref="B20:B22"/>
    <mergeCell ref="C20:C22"/>
    <mergeCell ref="D20:D22"/>
    <mergeCell ref="E20:E22"/>
    <mergeCell ref="F20:G21"/>
    <mergeCell ref="A21:A22"/>
    <mergeCell ref="H14:I15"/>
    <mergeCell ref="J14:K15"/>
    <mergeCell ref="L14:L16"/>
    <mergeCell ref="M14:M16"/>
    <mergeCell ref="N14:N16"/>
    <mergeCell ref="O14:O16"/>
    <mergeCell ref="J25:K26"/>
    <mergeCell ref="L25:L27"/>
    <mergeCell ref="M25:M27"/>
    <mergeCell ref="N25:N27"/>
    <mergeCell ref="O25:O27"/>
    <mergeCell ref="A26:A27"/>
    <mergeCell ref="B25:B27"/>
    <mergeCell ref="C25:C27"/>
    <mergeCell ref="D25:D27"/>
    <mergeCell ref="E25:E27"/>
    <mergeCell ref="F25:G26"/>
    <mergeCell ref="H25:I26"/>
    <mergeCell ref="J31:K32"/>
    <mergeCell ref="L31:L33"/>
    <mergeCell ref="M31:M33"/>
    <mergeCell ref="N31:N33"/>
    <mergeCell ref="O31:O33"/>
    <mergeCell ref="A32:A33"/>
    <mergeCell ref="B31:B33"/>
    <mergeCell ref="C31:C33"/>
    <mergeCell ref="D31:D33"/>
    <mergeCell ref="E31:E33"/>
    <mergeCell ref="F31:G32"/>
    <mergeCell ref="H31:I32"/>
    <mergeCell ref="J38:K39"/>
    <mergeCell ref="L38:L40"/>
    <mergeCell ref="M38:M40"/>
    <mergeCell ref="N38:N40"/>
    <mergeCell ref="O38:O40"/>
    <mergeCell ref="A39:A40"/>
    <mergeCell ref="B38:B40"/>
    <mergeCell ref="C38:C40"/>
    <mergeCell ref="D38:D40"/>
    <mergeCell ref="E38:E40"/>
    <mergeCell ref="F38:G39"/>
    <mergeCell ref="H38:I39"/>
    <mergeCell ref="J47:K48"/>
    <mergeCell ref="L47:L49"/>
    <mergeCell ref="M47:M49"/>
    <mergeCell ref="N47:N49"/>
    <mergeCell ref="O47:O49"/>
    <mergeCell ref="A48:A49"/>
    <mergeCell ref="B47:B49"/>
    <mergeCell ref="C47:C49"/>
    <mergeCell ref="D47:D49"/>
    <mergeCell ref="E47:E49"/>
    <mergeCell ref="F47:G48"/>
    <mergeCell ref="H47:I48"/>
    <mergeCell ref="J54:K55"/>
    <mergeCell ref="L54:L56"/>
    <mergeCell ref="M54:M56"/>
    <mergeCell ref="N54:N56"/>
    <mergeCell ref="O54:O56"/>
    <mergeCell ref="A55:A56"/>
    <mergeCell ref="B54:B56"/>
    <mergeCell ref="C54:C56"/>
    <mergeCell ref="D54:D56"/>
    <mergeCell ref="E54:E56"/>
    <mergeCell ref="F54:G55"/>
    <mergeCell ref="H54:I55"/>
    <mergeCell ref="J64:K65"/>
    <mergeCell ref="L64:L66"/>
    <mergeCell ref="M64:M66"/>
    <mergeCell ref="N64:N66"/>
    <mergeCell ref="O64:O66"/>
    <mergeCell ref="A65:A66"/>
    <mergeCell ref="B64:B66"/>
    <mergeCell ref="C64:C66"/>
    <mergeCell ref="D64:D66"/>
    <mergeCell ref="E64:E66"/>
    <mergeCell ref="F64:G65"/>
    <mergeCell ref="H64:I65"/>
    <mergeCell ref="J71:K72"/>
    <mergeCell ref="L71:L73"/>
    <mergeCell ref="M71:M73"/>
    <mergeCell ref="N71:N73"/>
    <mergeCell ref="O71:O73"/>
    <mergeCell ref="A72:A73"/>
    <mergeCell ref="B71:B73"/>
    <mergeCell ref="C71:C73"/>
    <mergeCell ref="D71:D73"/>
    <mergeCell ref="E71:E73"/>
    <mergeCell ref="F71:G72"/>
    <mergeCell ref="H71:I72"/>
    <mergeCell ref="J78:K79"/>
    <mergeCell ref="L78:L80"/>
    <mergeCell ref="M78:M80"/>
    <mergeCell ref="N78:N80"/>
    <mergeCell ref="O78:O80"/>
    <mergeCell ref="A79:A80"/>
    <mergeCell ref="B78:B80"/>
    <mergeCell ref="C78:C80"/>
    <mergeCell ref="D78:D80"/>
    <mergeCell ref="E78:E80"/>
    <mergeCell ref="F78:G79"/>
    <mergeCell ref="H78:I79"/>
    <mergeCell ref="J85:K86"/>
    <mergeCell ref="L85:L87"/>
    <mergeCell ref="M85:M87"/>
    <mergeCell ref="N85:N87"/>
    <mergeCell ref="O85:O87"/>
    <mergeCell ref="A86:A87"/>
    <mergeCell ref="B85:B87"/>
    <mergeCell ref="C85:C87"/>
    <mergeCell ref="D85:D87"/>
    <mergeCell ref="E85:E87"/>
    <mergeCell ref="F85:G86"/>
    <mergeCell ref="H85:I86"/>
    <mergeCell ref="J90:K91"/>
    <mergeCell ref="L90:L92"/>
    <mergeCell ref="M90:M92"/>
    <mergeCell ref="N90:N92"/>
    <mergeCell ref="O90:O92"/>
    <mergeCell ref="A91:A92"/>
    <mergeCell ref="B90:B92"/>
    <mergeCell ref="C90:C92"/>
    <mergeCell ref="D90:D92"/>
    <mergeCell ref="E90:E92"/>
    <mergeCell ref="F90:G91"/>
    <mergeCell ref="H90:I91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C000"/>
  </sheetPr>
  <dimension ref="A1:P89"/>
  <sheetViews>
    <sheetView topLeftCell="A66" workbookViewId="0">
      <selection activeCell="N44" sqref="N44"/>
    </sheetView>
  </sheetViews>
  <sheetFormatPr defaultRowHeight="14.4"/>
  <cols>
    <col min="1" max="1" width="55.88671875" customWidth="1"/>
    <col min="8" max="11" width="0" hidden="1" customWidth="1"/>
    <col min="13" max="13" width="19.88671875" customWidth="1"/>
    <col min="14" max="14" width="13.88671875" customWidth="1"/>
    <col min="15" max="15" width="17.44140625" customWidth="1"/>
    <col min="16" max="16" width="16.8867187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2" t="s">
        <v>245</v>
      </c>
      <c r="B14" s="119" t="s">
        <v>12</v>
      </c>
      <c r="C14" s="114" t="s">
        <v>1</v>
      </c>
      <c r="D14" s="115" t="s">
        <v>13</v>
      </c>
      <c r="E14" s="114" t="s">
        <v>11</v>
      </c>
      <c r="F14" s="112" t="s">
        <v>222</v>
      </c>
      <c r="G14" s="112"/>
      <c r="H14" s="112" t="s">
        <v>5</v>
      </c>
      <c r="I14" s="112"/>
      <c r="J14" s="112" t="s">
        <v>6</v>
      </c>
      <c r="K14" s="112"/>
      <c r="L14" s="113" t="s">
        <v>7</v>
      </c>
      <c r="M14" s="114" t="s">
        <v>8</v>
      </c>
      <c r="N14" s="115" t="s">
        <v>9</v>
      </c>
      <c r="O14" s="118" t="s">
        <v>10</v>
      </c>
      <c r="P14" s="183" t="s">
        <v>556</v>
      </c>
    </row>
    <row r="15" spans="1:16" ht="14.4" customHeight="1">
      <c r="A15" s="112" t="s">
        <v>0</v>
      </c>
      <c r="B15" s="120"/>
      <c r="C15" s="114"/>
      <c r="D15" s="116"/>
      <c r="E15" s="114"/>
      <c r="F15" s="112"/>
      <c r="G15" s="112"/>
      <c r="H15" s="112"/>
      <c r="I15" s="112"/>
      <c r="J15" s="112"/>
      <c r="K15" s="112"/>
      <c r="L15" s="113"/>
      <c r="M15" s="114"/>
      <c r="N15" s="116"/>
      <c r="O15" s="118"/>
      <c r="P15" s="183"/>
    </row>
    <row r="16" spans="1:16">
      <c r="A16" s="112"/>
      <c r="B16" s="121"/>
      <c r="C16" s="114"/>
      <c r="D16" s="117"/>
      <c r="E16" s="114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113"/>
      <c r="M16" s="114"/>
      <c r="N16" s="117"/>
      <c r="O16" s="118"/>
      <c r="P16" s="183"/>
    </row>
    <row r="17" spans="1:16">
      <c r="A17" s="5" t="s">
        <v>375</v>
      </c>
      <c r="B17" s="5" t="s">
        <v>370</v>
      </c>
      <c r="C17" s="5">
        <v>1984</v>
      </c>
      <c r="D17" s="5" t="s">
        <v>21</v>
      </c>
      <c r="E17" s="5" t="s">
        <v>588</v>
      </c>
      <c r="F17" s="5">
        <v>223</v>
      </c>
      <c r="G17" s="6">
        <f t="shared" ref="G17" si="0">F17</f>
        <v>223</v>
      </c>
      <c r="H17" s="5"/>
      <c r="I17" s="6">
        <f t="shared" ref="I17" si="1">H17*0.5</f>
        <v>0</v>
      </c>
      <c r="J17" s="5"/>
      <c r="K17" s="6">
        <f t="shared" ref="K17" si="2">J17*1.5</f>
        <v>0</v>
      </c>
      <c r="L17" s="6">
        <f t="shared" ref="L17" si="3">K17+I17+G17</f>
        <v>223</v>
      </c>
      <c r="M17" s="5">
        <v>1</v>
      </c>
      <c r="N17" s="5">
        <v>1</v>
      </c>
      <c r="O17" s="59">
        <v>20</v>
      </c>
      <c r="P17" s="5"/>
    </row>
    <row r="18" spans="1:16">
      <c r="A18" s="1"/>
      <c r="B18" s="30"/>
      <c r="C18" s="1"/>
      <c r="D18" s="30"/>
      <c r="E18" s="1"/>
      <c r="F18" s="1"/>
      <c r="G18" s="31"/>
      <c r="H18" s="1"/>
      <c r="I18" s="31"/>
      <c r="J18" s="1"/>
      <c r="K18" s="31"/>
      <c r="L18" s="31"/>
      <c r="M18" s="1"/>
      <c r="N18" s="30"/>
      <c r="O18" s="71"/>
      <c r="P18" s="1"/>
    </row>
    <row r="19" spans="1:16" ht="18">
      <c r="A19" s="2" t="s">
        <v>246</v>
      </c>
      <c r="B19" s="119" t="s">
        <v>12</v>
      </c>
      <c r="C19" s="114" t="s">
        <v>1</v>
      </c>
      <c r="D19" s="115" t="s">
        <v>13</v>
      </c>
      <c r="E19" s="114" t="s">
        <v>11</v>
      </c>
      <c r="F19" s="112" t="s">
        <v>222</v>
      </c>
      <c r="G19" s="112"/>
      <c r="H19" s="112" t="s">
        <v>5</v>
      </c>
      <c r="I19" s="112"/>
      <c r="J19" s="112" t="s">
        <v>6</v>
      </c>
      <c r="K19" s="112"/>
      <c r="L19" s="113" t="s">
        <v>7</v>
      </c>
      <c r="M19" s="114" t="s">
        <v>8</v>
      </c>
      <c r="N19" s="115" t="s">
        <v>9</v>
      </c>
      <c r="O19" s="118" t="s">
        <v>10</v>
      </c>
      <c r="P19" s="183" t="s">
        <v>556</v>
      </c>
    </row>
    <row r="20" spans="1:16" ht="14.4" customHeight="1">
      <c r="A20" s="112" t="s">
        <v>0</v>
      </c>
      <c r="B20" s="120"/>
      <c r="C20" s="114"/>
      <c r="D20" s="116"/>
      <c r="E20" s="114"/>
      <c r="F20" s="112"/>
      <c r="G20" s="112"/>
      <c r="H20" s="112"/>
      <c r="I20" s="112"/>
      <c r="J20" s="112"/>
      <c r="K20" s="112"/>
      <c r="L20" s="113"/>
      <c r="M20" s="114"/>
      <c r="N20" s="116"/>
      <c r="O20" s="118"/>
      <c r="P20" s="183"/>
    </row>
    <row r="21" spans="1:16">
      <c r="A21" s="112"/>
      <c r="B21" s="121"/>
      <c r="C21" s="114"/>
      <c r="D21" s="117"/>
      <c r="E21" s="114"/>
      <c r="F21" s="3" t="s">
        <v>3</v>
      </c>
      <c r="G21" s="4" t="s">
        <v>4</v>
      </c>
      <c r="H21" s="3" t="s">
        <v>3</v>
      </c>
      <c r="I21" s="4" t="s">
        <v>4</v>
      </c>
      <c r="J21" s="3" t="s">
        <v>3</v>
      </c>
      <c r="K21" s="4" t="s">
        <v>4</v>
      </c>
      <c r="L21" s="113"/>
      <c r="M21" s="114"/>
      <c r="N21" s="117"/>
      <c r="O21" s="118"/>
      <c r="P21" s="183"/>
    </row>
    <row r="22" spans="1:16">
      <c r="A22" s="44" t="s">
        <v>293</v>
      </c>
      <c r="B22" s="5" t="s">
        <v>288</v>
      </c>
      <c r="C22" s="45">
        <v>1981</v>
      </c>
      <c r="D22" s="5" t="s">
        <v>21</v>
      </c>
      <c r="E22" s="5" t="s">
        <v>700</v>
      </c>
      <c r="F22" s="5">
        <v>224</v>
      </c>
      <c r="G22" s="6">
        <f t="shared" ref="G22" si="4">F22</f>
        <v>224</v>
      </c>
      <c r="H22" s="5"/>
      <c r="I22" s="6">
        <f t="shared" ref="I22" si="5">H22*0.5</f>
        <v>0</v>
      </c>
      <c r="J22" s="5"/>
      <c r="K22" s="6">
        <f t="shared" ref="K22" si="6">J22*1.5</f>
        <v>0</v>
      </c>
      <c r="L22" s="6">
        <f t="shared" ref="L22" si="7">K22+I22+G22</f>
        <v>224</v>
      </c>
      <c r="M22" s="5">
        <v>1</v>
      </c>
      <c r="N22" s="5">
        <v>1</v>
      </c>
      <c r="O22" s="59">
        <v>20</v>
      </c>
      <c r="P22" s="81" t="s">
        <v>293</v>
      </c>
    </row>
    <row r="23" spans="1:16">
      <c r="A23" s="1"/>
      <c r="B23" s="30"/>
      <c r="C23" s="1"/>
      <c r="D23" s="30"/>
      <c r="E23" s="1"/>
      <c r="F23" s="1"/>
      <c r="G23" s="31"/>
      <c r="H23" s="1"/>
      <c r="I23" s="31"/>
      <c r="J23" s="1"/>
      <c r="K23" s="31"/>
      <c r="L23" s="31"/>
      <c r="M23" s="1"/>
      <c r="N23" s="30"/>
      <c r="O23" s="71"/>
      <c r="P23" s="1"/>
    </row>
    <row r="24" spans="1:16" ht="18">
      <c r="A24" s="8" t="s">
        <v>247</v>
      </c>
      <c r="B24" s="128" t="s">
        <v>12</v>
      </c>
      <c r="C24" s="123" t="s">
        <v>1</v>
      </c>
      <c r="D24" s="124" t="s">
        <v>13</v>
      </c>
      <c r="E24" s="123" t="s">
        <v>11</v>
      </c>
      <c r="F24" s="111" t="s">
        <v>222</v>
      </c>
      <c r="G24" s="111"/>
      <c r="H24" s="111" t="s">
        <v>5</v>
      </c>
      <c r="I24" s="111"/>
      <c r="J24" s="111" t="s">
        <v>6</v>
      </c>
      <c r="K24" s="111"/>
      <c r="L24" s="122" t="s">
        <v>7</v>
      </c>
      <c r="M24" s="123" t="s">
        <v>8</v>
      </c>
      <c r="N24" s="124" t="s">
        <v>9</v>
      </c>
      <c r="O24" s="127" t="s">
        <v>10</v>
      </c>
      <c r="P24" s="182" t="s">
        <v>556</v>
      </c>
    </row>
    <row r="25" spans="1:16">
      <c r="A25" s="111" t="s">
        <v>0</v>
      </c>
      <c r="B25" s="129"/>
      <c r="C25" s="123"/>
      <c r="D25" s="125"/>
      <c r="E25" s="123"/>
      <c r="F25" s="111"/>
      <c r="G25" s="111"/>
      <c r="H25" s="111"/>
      <c r="I25" s="111"/>
      <c r="J25" s="111"/>
      <c r="K25" s="111"/>
      <c r="L25" s="122"/>
      <c r="M25" s="123"/>
      <c r="N25" s="125"/>
      <c r="O25" s="127"/>
      <c r="P25" s="182"/>
    </row>
    <row r="26" spans="1:16">
      <c r="A26" s="111"/>
      <c r="B26" s="130"/>
      <c r="C26" s="123"/>
      <c r="D26" s="126"/>
      <c r="E26" s="123"/>
      <c r="F26" s="9" t="s">
        <v>3</v>
      </c>
      <c r="G26" s="10" t="s">
        <v>4</v>
      </c>
      <c r="H26" s="9" t="s">
        <v>3</v>
      </c>
      <c r="I26" s="10" t="s">
        <v>4</v>
      </c>
      <c r="J26" s="9" t="s">
        <v>3</v>
      </c>
      <c r="K26" s="10" t="s">
        <v>4</v>
      </c>
      <c r="L26" s="122"/>
      <c r="M26" s="123"/>
      <c r="N26" s="126"/>
      <c r="O26" s="127"/>
      <c r="P26" s="182"/>
    </row>
    <row r="27" spans="1:16">
      <c r="A27" s="11" t="s">
        <v>383</v>
      </c>
      <c r="B27" s="11" t="s">
        <v>382</v>
      </c>
      <c r="C27" s="11">
        <v>1976</v>
      </c>
      <c r="D27" s="11" t="s">
        <v>21</v>
      </c>
      <c r="E27" s="11" t="s">
        <v>723</v>
      </c>
      <c r="F27" s="11">
        <v>221</v>
      </c>
      <c r="G27" s="12">
        <f t="shared" ref="G27" si="8">F27</f>
        <v>221</v>
      </c>
      <c r="H27" s="11"/>
      <c r="I27" s="12">
        <f t="shared" ref="I27" si="9">H27*0.5</f>
        <v>0</v>
      </c>
      <c r="J27" s="11"/>
      <c r="K27" s="12">
        <f t="shared" ref="K27" si="10">J27*1.5</f>
        <v>0</v>
      </c>
      <c r="L27" s="12">
        <f t="shared" ref="L27" si="11">K27+I27+G27</f>
        <v>221</v>
      </c>
      <c r="M27" s="11">
        <v>1</v>
      </c>
      <c r="N27" s="11">
        <v>1</v>
      </c>
      <c r="O27" s="58">
        <v>20</v>
      </c>
      <c r="P27" s="11"/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"/>
    </row>
    <row r="29" spans="1:16" ht="18">
      <c r="A29" s="2" t="s">
        <v>248</v>
      </c>
      <c r="B29" s="119" t="s">
        <v>12</v>
      </c>
      <c r="C29" s="114" t="s">
        <v>1</v>
      </c>
      <c r="D29" s="115" t="s">
        <v>13</v>
      </c>
      <c r="E29" s="114" t="s">
        <v>11</v>
      </c>
      <c r="F29" s="112" t="s">
        <v>222</v>
      </c>
      <c r="G29" s="112"/>
      <c r="H29" s="112" t="s">
        <v>5</v>
      </c>
      <c r="I29" s="112"/>
      <c r="J29" s="112" t="s">
        <v>6</v>
      </c>
      <c r="K29" s="112"/>
      <c r="L29" s="113" t="s">
        <v>7</v>
      </c>
      <c r="M29" s="114" t="s">
        <v>8</v>
      </c>
      <c r="N29" s="115" t="s">
        <v>9</v>
      </c>
      <c r="O29" s="118" t="s">
        <v>10</v>
      </c>
      <c r="P29" s="183" t="s">
        <v>556</v>
      </c>
    </row>
    <row r="30" spans="1:16">
      <c r="A30" s="112" t="s">
        <v>0</v>
      </c>
      <c r="B30" s="120"/>
      <c r="C30" s="114"/>
      <c r="D30" s="116"/>
      <c r="E30" s="114"/>
      <c r="F30" s="112"/>
      <c r="G30" s="112"/>
      <c r="H30" s="112"/>
      <c r="I30" s="112"/>
      <c r="J30" s="112"/>
      <c r="K30" s="112"/>
      <c r="L30" s="113"/>
      <c r="M30" s="114"/>
      <c r="N30" s="116"/>
      <c r="O30" s="118"/>
      <c r="P30" s="183"/>
    </row>
    <row r="31" spans="1:16">
      <c r="A31" s="112"/>
      <c r="B31" s="121"/>
      <c r="C31" s="114"/>
      <c r="D31" s="117"/>
      <c r="E31" s="114"/>
      <c r="F31" s="3" t="s">
        <v>3</v>
      </c>
      <c r="G31" s="4" t="s">
        <v>4</v>
      </c>
      <c r="H31" s="3" t="s">
        <v>3</v>
      </c>
      <c r="I31" s="4" t="s">
        <v>4</v>
      </c>
      <c r="J31" s="3" t="s">
        <v>3</v>
      </c>
      <c r="K31" s="4" t="s">
        <v>4</v>
      </c>
      <c r="L31" s="113"/>
      <c r="M31" s="114"/>
      <c r="N31" s="117"/>
      <c r="O31" s="118"/>
      <c r="P31" s="183"/>
    </row>
    <row r="32" spans="1:16">
      <c r="A32" s="5" t="s">
        <v>379</v>
      </c>
      <c r="B32" s="5" t="s">
        <v>377</v>
      </c>
      <c r="C32" s="5">
        <v>1973</v>
      </c>
      <c r="D32" s="5" t="s">
        <v>21</v>
      </c>
      <c r="E32" s="5" t="s">
        <v>603</v>
      </c>
      <c r="F32" s="5">
        <v>177</v>
      </c>
      <c r="G32" s="6">
        <f t="shared" ref="G32" si="12">F32</f>
        <v>177</v>
      </c>
      <c r="H32" s="5"/>
      <c r="I32" s="6">
        <f t="shared" ref="I32" si="13">H32*0.5</f>
        <v>0</v>
      </c>
      <c r="J32" s="5"/>
      <c r="K32" s="6">
        <f t="shared" ref="K32" si="14">J32*1.5</f>
        <v>0</v>
      </c>
      <c r="L32" s="6">
        <f t="shared" ref="L32" si="15">K32+I32+G32</f>
        <v>177</v>
      </c>
      <c r="M32" s="5">
        <v>1</v>
      </c>
      <c r="N32" s="5">
        <v>1</v>
      </c>
      <c r="O32" s="59">
        <v>20</v>
      </c>
      <c r="P32" s="5" t="s">
        <v>380</v>
      </c>
    </row>
    <row r="33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"/>
    </row>
    <row r="34" spans="1:16" ht="18">
      <c r="A34" s="13" t="s">
        <v>249</v>
      </c>
      <c r="B34" s="132" t="s">
        <v>12</v>
      </c>
      <c r="C34" s="135" t="s">
        <v>1</v>
      </c>
      <c r="D34" s="136" t="s">
        <v>13</v>
      </c>
      <c r="E34" s="135" t="s">
        <v>11</v>
      </c>
      <c r="F34" s="131" t="s">
        <v>222</v>
      </c>
      <c r="G34" s="131"/>
      <c r="H34" s="131" t="s">
        <v>5</v>
      </c>
      <c r="I34" s="131"/>
      <c r="J34" s="131" t="s">
        <v>6</v>
      </c>
      <c r="K34" s="131"/>
      <c r="L34" s="139" t="s">
        <v>7</v>
      </c>
      <c r="M34" s="135" t="s">
        <v>8</v>
      </c>
      <c r="N34" s="136" t="s">
        <v>9</v>
      </c>
      <c r="O34" s="142" t="s">
        <v>10</v>
      </c>
      <c r="P34" s="183" t="s">
        <v>556</v>
      </c>
    </row>
    <row r="35" spans="1:16">
      <c r="A35" s="131" t="s">
        <v>0</v>
      </c>
      <c r="B35" s="133"/>
      <c r="C35" s="135"/>
      <c r="D35" s="137"/>
      <c r="E35" s="135"/>
      <c r="F35" s="131"/>
      <c r="G35" s="131"/>
      <c r="H35" s="131"/>
      <c r="I35" s="131"/>
      <c r="J35" s="131"/>
      <c r="K35" s="131"/>
      <c r="L35" s="139"/>
      <c r="M35" s="135"/>
      <c r="N35" s="137"/>
      <c r="O35" s="142"/>
      <c r="P35" s="183"/>
    </row>
    <row r="36" spans="1:16">
      <c r="A36" s="131"/>
      <c r="B36" s="134"/>
      <c r="C36" s="135"/>
      <c r="D36" s="138"/>
      <c r="E36" s="135"/>
      <c r="F36" s="32" t="s">
        <v>3</v>
      </c>
      <c r="G36" s="33" t="s">
        <v>4</v>
      </c>
      <c r="H36" s="32" t="s">
        <v>3</v>
      </c>
      <c r="I36" s="33" t="s">
        <v>4</v>
      </c>
      <c r="J36" s="32" t="s">
        <v>3</v>
      </c>
      <c r="K36" s="33" t="s">
        <v>4</v>
      </c>
      <c r="L36" s="139"/>
      <c r="M36" s="135"/>
      <c r="N36" s="138"/>
      <c r="O36" s="142"/>
      <c r="P36" s="183"/>
    </row>
    <row r="37" spans="1:16">
      <c r="A37" s="34" t="s">
        <v>327</v>
      </c>
      <c r="B37" s="34" t="s">
        <v>319</v>
      </c>
      <c r="C37" s="34">
        <v>1963</v>
      </c>
      <c r="D37" s="34" t="s">
        <v>57</v>
      </c>
      <c r="E37" s="34" t="s">
        <v>581</v>
      </c>
      <c r="F37" s="34">
        <v>270</v>
      </c>
      <c r="G37" s="35">
        <f t="shared" ref="G37:G39" si="16">F37</f>
        <v>270</v>
      </c>
      <c r="H37" s="34"/>
      <c r="I37" s="35">
        <f t="shared" ref="I37:I39" si="17">H37*0.5</f>
        <v>0</v>
      </c>
      <c r="J37" s="34"/>
      <c r="K37" s="35">
        <f t="shared" ref="K37:K39" si="18">J37*1.5</f>
        <v>0</v>
      </c>
      <c r="L37" s="35">
        <f t="shared" ref="L37:L39" si="19">K37+I37+G37</f>
        <v>270</v>
      </c>
      <c r="M37" s="34">
        <v>2</v>
      </c>
      <c r="N37" s="34">
        <v>2</v>
      </c>
      <c r="O37" s="72">
        <v>18</v>
      </c>
      <c r="P37" s="5"/>
    </row>
    <row r="38" spans="1:16">
      <c r="A38" s="34" t="s">
        <v>368</v>
      </c>
      <c r="B38" s="34" t="s">
        <v>355</v>
      </c>
      <c r="C38" s="34">
        <v>1964</v>
      </c>
      <c r="D38" s="34" t="s">
        <v>57</v>
      </c>
      <c r="E38" s="34" t="s">
        <v>653</v>
      </c>
      <c r="F38" s="34">
        <v>231</v>
      </c>
      <c r="G38" s="35">
        <f t="shared" si="16"/>
        <v>231</v>
      </c>
      <c r="H38" s="34"/>
      <c r="I38" s="35">
        <f t="shared" si="17"/>
        <v>0</v>
      </c>
      <c r="J38" s="34"/>
      <c r="K38" s="35">
        <f t="shared" si="18"/>
        <v>0</v>
      </c>
      <c r="L38" s="35">
        <f t="shared" si="19"/>
        <v>231</v>
      </c>
      <c r="M38" s="34">
        <v>3</v>
      </c>
      <c r="N38" s="34">
        <v>3</v>
      </c>
      <c r="O38" s="72">
        <v>16</v>
      </c>
      <c r="P38" s="5"/>
    </row>
    <row r="39" spans="1:16">
      <c r="A39" s="49" t="s">
        <v>302</v>
      </c>
      <c r="B39" s="34" t="s">
        <v>288</v>
      </c>
      <c r="C39" s="50">
        <v>1963</v>
      </c>
      <c r="D39" s="34" t="s">
        <v>57</v>
      </c>
      <c r="E39" s="34" t="s">
        <v>704</v>
      </c>
      <c r="F39" s="34">
        <v>271</v>
      </c>
      <c r="G39" s="35">
        <f t="shared" si="16"/>
        <v>271</v>
      </c>
      <c r="H39" s="34"/>
      <c r="I39" s="35">
        <f t="shared" si="17"/>
        <v>0</v>
      </c>
      <c r="J39" s="34"/>
      <c r="K39" s="35">
        <f t="shared" si="18"/>
        <v>0</v>
      </c>
      <c r="L39" s="35">
        <f t="shared" si="19"/>
        <v>271</v>
      </c>
      <c r="M39" s="34">
        <v>1</v>
      </c>
      <c r="N39" s="34">
        <v>1</v>
      </c>
      <c r="O39" s="72">
        <v>20</v>
      </c>
      <c r="P39" s="81" t="s">
        <v>302</v>
      </c>
    </row>
    <row r="40" spans="1:16">
      <c r="A40" s="1"/>
      <c r="B40" s="30"/>
      <c r="C40" s="1"/>
      <c r="D40" s="30"/>
      <c r="E40" s="1"/>
      <c r="F40" s="1"/>
      <c r="G40" s="31"/>
      <c r="H40" s="1"/>
      <c r="I40" s="31"/>
      <c r="J40" s="1"/>
      <c r="K40" s="31"/>
      <c r="L40" s="31"/>
      <c r="M40" s="1"/>
      <c r="N40" s="30"/>
      <c r="O40" s="71"/>
      <c r="P40" s="1"/>
    </row>
    <row r="41" spans="1:16" ht="18">
      <c r="A41" s="13" t="s">
        <v>250</v>
      </c>
      <c r="B41" s="132" t="s">
        <v>12</v>
      </c>
      <c r="C41" s="135" t="s">
        <v>1</v>
      </c>
      <c r="D41" s="136" t="s">
        <v>13</v>
      </c>
      <c r="E41" s="135" t="s">
        <v>11</v>
      </c>
      <c r="F41" s="131" t="s">
        <v>222</v>
      </c>
      <c r="G41" s="131"/>
      <c r="H41" s="131" t="s">
        <v>5</v>
      </c>
      <c r="I41" s="131"/>
      <c r="J41" s="131" t="s">
        <v>6</v>
      </c>
      <c r="K41" s="131"/>
      <c r="L41" s="139" t="s">
        <v>7</v>
      </c>
      <c r="M41" s="135" t="s">
        <v>8</v>
      </c>
      <c r="N41" s="136" t="s">
        <v>9</v>
      </c>
      <c r="O41" s="142" t="s">
        <v>10</v>
      </c>
      <c r="P41" s="183" t="s">
        <v>556</v>
      </c>
    </row>
    <row r="42" spans="1:16">
      <c r="A42" s="131" t="s">
        <v>0</v>
      </c>
      <c r="B42" s="133"/>
      <c r="C42" s="135"/>
      <c r="D42" s="137"/>
      <c r="E42" s="135"/>
      <c r="F42" s="131"/>
      <c r="G42" s="131"/>
      <c r="H42" s="131"/>
      <c r="I42" s="131"/>
      <c r="J42" s="131"/>
      <c r="K42" s="131"/>
      <c r="L42" s="139"/>
      <c r="M42" s="135"/>
      <c r="N42" s="137"/>
      <c r="O42" s="142"/>
      <c r="P42" s="183"/>
    </row>
    <row r="43" spans="1:16">
      <c r="A43" s="131"/>
      <c r="B43" s="134"/>
      <c r="C43" s="135"/>
      <c r="D43" s="138"/>
      <c r="E43" s="135"/>
      <c r="F43" s="32" t="s">
        <v>3</v>
      </c>
      <c r="G43" s="33" t="s">
        <v>4</v>
      </c>
      <c r="H43" s="32" t="s">
        <v>3</v>
      </c>
      <c r="I43" s="33" t="s">
        <v>4</v>
      </c>
      <c r="J43" s="32" t="s">
        <v>3</v>
      </c>
      <c r="K43" s="33" t="s">
        <v>4</v>
      </c>
      <c r="L43" s="139"/>
      <c r="M43" s="135"/>
      <c r="N43" s="138"/>
      <c r="O43" s="142"/>
      <c r="P43" s="183"/>
    </row>
    <row r="44" spans="1:16">
      <c r="A44" s="34" t="s">
        <v>363</v>
      </c>
      <c r="B44" s="34" t="s">
        <v>355</v>
      </c>
      <c r="C44" s="34">
        <v>1965</v>
      </c>
      <c r="D44" s="34" t="s">
        <v>57</v>
      </c>
      <c r="E44" s="34" t="s">
        <v>702</v>
      </c>
      <c r="F44" s="34">
        <v>268</v>
      </c>
      <c r="G44" s="35">
        <f t="shared" ref="G44" si="20">F44</f>
        <v>268</v>
      </c>
      <c r="H44" s="34"/>
      <c r="I44" s="35">
        <f t="shared" ref="I44" si="21">H44*0.5</f>
        <v>0</v>
      </c>
      <c r="J44" s="34"/>
      <c r="K44" s="35">
        <f t="shared" ref="K44" si="22">J44*1.5</f>
        <v>0</v>
      </c>
      <c r="L44" s="35">
        <f t="shared" ref="L44" si="23">K44+I44+G44</f>
        <v>268</v>
      </c>
      <c r="M44" s="34">
        <v>1</v>
      </c>
      <c r="N44" s="34">
        <v>1</v>
      </c>
      <c r="O44" s="72">
        <v>20</v>
      </c>
      <c r="P44" s="81"/>
    </row>
    <row r="45" spans="1:1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1"/>
    </row>
    <row r="46" spans="1:16" ht="18">
      <c r="A46" s="8" t="s">
        <v>251</v>
      </c>
      <c r="B46" s="128" t="s">
        <v>12</v>
      </c>
      <c r="C46" s="123" t="s">
        <v>1</v>
      </c>
      <c r="D46" s="124" t="s">
        <v>13</v>
      </c>
      <c r="E46" s="123" t="s">
        <v>11</v>
      </c>
      <c r="F46" s="111" t="s">
        <v>222</v>
      </c>
      <c r="G46" s="111"/>
      <c r="H46" s="111" t="s">
        <v>5</v>
      </c>
      <c r="I46" s="111"/>
      <c r="J46" s="111" t="s">
        <v>6</v>
      </c>
      <c r="K46" s="111"/>
      <c r="L46" s="122" t="s">
        <v>7</v>
      </c>
      <c r="M46" s="123" t="s">
        <v>8</v>
      </c>
      <c r="N46" s="124" t="s">
        <v>9</v>
      </c>
      <c r="O46" s="127" t="s">
        <v>10</v>
      </c>
      <c r="P46" s="182" t="s">
        <v>556</v>
      </c>
    </row>
    <row r="47" spans="1:16">
      <c r="A47" s="111" t="s">
        <v>0</v>
      </c>
      <c r="B47" s="129"/>
      <c r="C47" s="123"/>
      <c r="D47" s="125"/>
      <c r="E47" s="123"/>
      <c r="F47" s="111"/>
      <c r="G47" s="111"/>
      <c r="H47" s="111"/>
      <c r="I47" s="111"/>
      <c r="J47" s="111"/>
      <c r="K47" s="111"/>
      <c r="L47" s="122"/>
      <c r="M47" s="123"/>
      <c r="N47" s="125"/>
      <c r="O47" s="127"/>
      <c r="P47" s="182"/>
    </row>
    <row r="48" spans="1:16">
      <c r="A48" s="111"/>
      <c r="B48" s="130"/>
      <c r="C48" s="123"/>
      <c r="D48" s="126"/>
      <c r="E48" s="123"/>
      <c r="F48" s="9" t="s">
        <v>3</v>
      </c>
      <c r="G48" s="10" t="s">
        <v>4</v>
      </c>
      <c r="H48" s="9" t="s">
        <v>3</v>
      </c>
      <c r="I48" s="10" t="s">
        <v>4</v>
      </c>
      <c r="J48" s="9" t="s">
        <v>3</v>
      </c>
      <c r="K48" s="10" t="s">
        <v>4</v>
      </c>
      <c r="L48" s="122"/>
      <c r="M48" s="123"/>
      <c r="N48" s="126"/>
      <c r="O48" s="127"/>
      <c r="P48" s="182"/>
    </row>
    <row r="49" spans="1:16">
      <c r="A49" s="11" t="s">
        <v>360</v>
      </c>
      <c r="B49" s="11" t="s">
        <v>355</v>
      </c>
      <c r="C49" s="11">
        <v>1957</v>
      </c>
      <c r="D49" s="11" t="s">
        <v>57</v>
      </c>
      <c r="E49" s="11" t="s">
        <v>703</v>
      </c>
      <c r="F49" s="11">
        <v>290</v>
      </c>
      <c r="G49" s="12">
        <f t="shared" ref="G49" si="24">F49</f>
        <v>290</v>
      </c>
      <c r="H49" s="11"/>
      <c r="I49" s="12">
        <f t="shared" ref="I49" si="25">H49*0.5</f>
        <v>0</v>
      </c>
      <c r="J49" s="11"/>
      <c r="K49" s="12">
        <f t="shared" ref="K49" si="26">J49*1.5</f>
        <v>0</v>
      </c>
      <c r="L49" s="12">
        <f t="shared" ref="L49" si="27">K49+I49+G49</f>
        <v>290</v>
      </c>
      <c r="M49" s="11">
        <v>1</v>
      </c>
      <c r="N49" s="11">
        <v>1</v>
      </c>
      <c r="O49" s="58">
        <v>20</v>
      </c>
      <c r="P49" s="11"/>
    </row>
    <row r="50" spans="1:16">
      <c r="A50" s="1"/>
      <c r="B50" s="30"/>
      <c r="C50" s="1"/>
      <c r="D50" s="30"/>
      <c r="E50" s="1"/>
      <c r="F50" s="1"/>
      <c r="G50" s="31"/>
      <c r="H50" s="1"/>
      <c r="I50" s="31"/>
      <c r="J50" s="1"/>
      <c r="K50" s="31"/>
      <c r="L50" s="31"/>
      <c r="M50" s="1"/>
      <c r="N50" s="30"/>
      <c r="O50" s="71"/>
      <c r="P50" s="1"/>
    </row>
    <row r="51" spans="1:16" ht="18">
      <c r="A51" s="13" t="s">
        <v>252</v>
      </c>
      <c r="B51" s="132" t="s">
        <v>12</v>
      </c>
      <c r="C51" s="135" t="s">
        <v>1</v>
      </c>
      <c r="D51" s="136" t="s">
        <v>13</v>
      </c>
      <c r="E51" s="135" t="s">
        <v>11</v>
      </c>
      <c r="F51" s="131" t="s">
        <v>222</v>
      </c>
      <c r="G51" s="131"/>
      <c r="H51" s="131" t="s">
        <v>5</v>
      </c>
      <c r="I51" s="131"/>
      <c r="J51" s="131" t="s">
        <v>6</v>
      </c>
      <c r="K51" s="131"/>
      <c r="L51" s="139" t="s">
        <v>7</v>
      </c>
      <c r="M51" s="135" t="s">
        <v>8</v>
      </c>
      <c r="N51" s="136" t="s">
        <v>9</v>
      </c>
      <c r="O51" s="142" t="s">
        <v>10</v>
      </c>
      <c r="P51" s="183" t="s">
        <v>556</v>
      </c>
    </row>
    <row r="52" spans="1:16">
      <c r="A52" s="131" t="s">
        <v>0</v>
      </c>
      <c r="B52" s="133"/>
      <c r="C52" s="135"/>
      <c r="D52" s="137"/>
      <c r="E52" s="135"/>
      <c r="F52" s="131"/>
      <c r="G52" s="131"/>
      <c r="H52" s="131"/>
      <c r="I52" s="131"/>
      <c r="J52" s="131"/>
      <c r="K52" s="131"/>
      <c r="L52" s="139"/>
      <c r="M52" s="135"/>
      <c r="N52" s="137"/>
      <c r="O52" s="142"/>
      <c r="P52" s="183"/>
    </row>
    <row r="53" spans="1:16">
      <c r="A53" s="131"/>
      <c r="B53" s="134"/>
      <c r="C53" s="135"/>
      <c r="D53" s="138"/>
      <c r="E53" s="135"/>
      <c r="F53" s="32" t="s">
        <v>3</v>
      </c>
      <c r="G53" s="33" t="s">
        <v>4</v>
      </c>
      <c r="H53" s="32" t="s">
        <v>3</v>
      </c>
      <c r="I53" s="33" t="s">
        <v>4</v>
      </c>
      <c r="J53" s="32" t="s">
        <v>3</v>
      </c>
      <c r="K53" s="33" t="s">
        <v>4</v>
      </c>
      <c r="L53" s="139"/>
      <c r="M53" s="135"/>
      <c r="N53" s="138"/>
      <c r="O53" s="142"/>
      <c r="P53" s="183"/>
    </row>
    <row r="54" spans="1:16">
      <c r="A54" s="49" t="s">
        <v>301</v>
      </c>
      <c r="B54" s="34" t="s">
        <v>288</v>
      </c>
      <c r="C54" s="50">
        <v>1955</v>
      </c>
      <c r="D54" s="34" t="s">
        <v>58</v>
      </c>
      <c r="E54" s="34" t="s">
        <v>710</v>
      </c>
      <c r="F54" s="34">
        <v>236</v>
      </c>
      <c r="G54" s="35">
        <f t="shared" ref="G54" si="28">F54</f>
        <v>236</v>
      </c>
      <c r="H54" s="34"/>
      <c r="I54" s="35">
        <f t="shared" ref="I54" si="29">H54*0.5</f>
        <v>0</v>
      </c>
      <c r="J54" s="34"/>
      <c r="K54" s="35">
        <f t="shared" ref="K54" si="30">J54*1.5</f>
        <v>0</v>
      </c>
      <c r="L54" s="35">
        <f t="shared" ref="L54" si="31">K54+I54+G54</f>
        <v>236</v>
      </c>
      <c r="M54" s="34">
        <v>1</v>
      </c>
      <c r="N54" s="34">
        <v>1</v>
      </c>
      <c r="O54" s="72">
        <v>20</v>
      </c>
      <c r="P54" s="81" t="s">
        <v>301</v>
      </c>
    </row>
    <row r="55" spans="1:16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1"/>
    </row>
    <row r="56" spans="1:16" ht="18">
      <c r="A56" s="8" t="s">
        <v>253</v>
      </c>
      <c r="B56" s="128" t="s">
        <v>12</v>
      </c>
      <c r="C56" s="123" t="s">
        <v>1</v>
      </c>
      <c r="D56" s="124" t="s">
        <v>13</v>
      </c>
      <c r="E56" s="123" t="s">
        <v>11</v>
      </c>
      <c r="F56" s="111" t="s">
        <v>222</v>
      </c>
      <c r="G56" s="111"/>
      <c r="H56" s="111" t="s">
        <v>5</v>
      </c>
      <c r="I56" s="111"/>
      <c r="J56" s="111" t="s">
        <v>6</v>
      </c>
      <c r="K56" s="111"/>
      <c r="L56" s="122" t="s">
        <v>7</v>
      </c>
      <c r="M56" s="123" t="s">
        <v>8</v>
      </c>
      <c r="N56" s="124" t="s">
        <v>9</v>
      </c>
      <c r="O56" s="127" t="s">
        <v>10</v>
      </c>
      <c r="P56" s="182" t="s">
        <v>556</v>
      </c>
    </row>
    <row r="57" spans="1:16">
      <c r="A57" s="111" t="s">
        <v>0</v>
      </c>
      <c r="B57" s="129"/>
      <c r="C57" s="123"/>
      <c r="D57" s="125"/>
      <c r="E57" s="123"/>
      <c r="F57" s="111"/>
      <c r="G57" s="111"/>
      <c r="H57" s="111"/>
      <c r="I57" s="111"/>
      <c r="J57" s="111"/>
      <c r="K57" s="111"/>
      <c r="L57" s="122"/>
      <c r="M57" s="123"/>
      <c r="N57" s="125"/>
      <c r="O57" s="127"/>
      <c r="P57" s="182"/>
    </row>
    <row r="58" spans="1:16">
      <c r="A58" s="111"/>
      <c r="B58" s="130"/>
      <c r="C58" s="123"/>
      <c r="D58" s="126"/>
      <c r="E58" s="123"/>
      <c r="F58" s="9" t="s">
        <v>3</v>
      </c>
      <c r="G58" s="10" t="s">
        <v>4</v>
      </c>
      <c r="H58" s="9" t="s">
        <v>3</v>
      </c>
      <c r="I58" s="10" t="s">
        <v>4</v>
      </c>
      <c r="J58" s="9" t="s">
        <v>3</v>
      </c>
      <c r="K58" s="10" t="s">
        <v>4</v>
      </c>
      <c r="L58" s="122"/>
      <c r="M58" s="123"/>
      <c r="N58" s="126"/>
      <c r="O58" s="127"/>
      <c r="P58" s="182"/>
    </row>
    <row r="59" spans="1:16">
      <c r="A59" s="11" t="s">
        <v>365</v>
      </c>
      <c r="B59" s="11" t="s">
        <v>355</v>
      </c>
      <c r="C59" s="11">
        <v>1948</v>
      </c>
      <c r="D59" s="11" t="s">
        <v>58</v>
      </c>
      <c r="E59" s="11" t="s">
        <v>704</v>
      </c>
      <c r="F59" s="11">
        <v>243</v>
      </c>
      <c r="G59" s="12">
        <f t="shared" ref="G59" si="32">F59</f>
        <v>243</v>
      </c>
      <c r="H59" s="11"/>
      <c r="I59" s="12">
        <f t="shared" ref="I59" si="33">H59*0.5</f>
        <v>0</v>
      </c>
      <c r="J59" s="11"/>
      <c r="K59" s="12">
        <f t="shared" ref="K59" si="34">J59*1.5</f>
        <v>0</v>
      </c>
      <c r="L59" s="12">
        <f t="shared" ref="L59" si="35">K59+I59+G59</f>
        <v>243</v>
      </c>
      <c r="M59" s="11">
        <v>1</v>
      </c>
      <c r="N59" s="11">
        <v>1</v>
      </c>
      <c r="O59" s="58">
        <v>20</v>
      </c>
      <c r="P59" s="11"/>
    </row>
    <row r="60" spans="1:16" ht="13.2" customHeight="1">
      <c r="A60" s="1"/>
      <c r="B60" s="30"/>
      <c r="C60" s="1"/>
      <c r="D60" s="30"/>
      <c r="E60" s="1"/>
      <c r="F60" s="1"/>
      <c r="G60" s="31"/>
      <c r="H60" s="1"/>
      <c r="I60" s="31"/>
      <c r="J60" s="1"/>
      <c r="K60" s="31"/>
      <c r="L60" s="31"/>
      <c r="M60" s="1"/>
      <c r="N60" s="30"/>
      <c r="O60" s="71"/>
      <c r="P60" s="1"/>
    </row>
    <row r="61" spans="1:16" ht="18">
      <c r="A61" s="13" t="s">
        <v>254</v>
      </c>
      <c r="B61" s="132" t="s">
        <v>12</v>
      </c>
      <c r="C61" s="135" t="s">
        <v>1</v>
      </c>
      <c r="D61" s="136" t="s">
        <v>13</v>
      </c>
      <c r="E61" s="135" t="s">
        <v>11</v>
      </c>
      <c r="F61" s="131" t="s">
        <v>222</v>
      </c>
      <c r="G61" s="131"/>
      <c r="H61" s="131" t="s">
        <v>5</v>
      </c>
      <c r="I61" s="131"/>
      <c r="J61" s="131" t="s">
        <v>6</v>
      </c>
      <c r="K61" s="131"/>
      <c r="L61" s="139" t="s">
        <v>7</v>
      </c>
      <c r="M61" s="135" t="s">
        <v>8</v>
      </c>
      <c r="N61" s="136" t="s">
        <v>9</v>
      </c>
      <c r="O61" s="142" t="s">
        <v>10</v>
      </c>
      <c r="P61" s="183" t="s">
        <v>556</v>
      </c>
    </row>
    <row r="62" spans="1:16">
      <c r="A62" s="131" t="s">
        <v>0</v>
      </c>
      <c r="B62" s="133"/>
      <c r="C62" s="135"/>
      <c r="D62" s="137"/>
      <c r="E62" s="135"/>
      <c r="F62" s="131"/>
      <c r="G62" s="131"/>
      <c r="H62" s="131"/>
      <c r="I62" s="131"/>
      <c r="J62" s="131"/>
      <c r="K62" s="131"/>
      <c r="L62" s="139"/>
      <c r="M62" s="135"/>
      <c r="N62" s="137"/>
      <c r="O62" s="142"/>
      <c r="P62" s="183"/>
    </row>
    <row r="63" spans="1:16">
      <c r="A63" s="131"/>
      <c r="B63" s="134"/>
      <c r="C63" s="135"/>
      <c r="D63" s="138"/>
      <c r="E63" s="135"/>
      <c r="F63" s="32" t="s">
        <v>3</v>
      </c>
      <c r="G63" s="33" t="s">
        <v>4</v>
      </c>
      <c r="H63" s="32" t="s">
        <v>3</v>
      </c>
      <c r="I63" s="33" t="s">
        <v>4</v>
      </c>
      <c r="J63" s="32" t="s">
        <v>3</v>
      </c>
      <c r="K63" s="33" t="s">
        <v>4</v>
      </c>
      <c r="L63" s="139"/>
      <c r="M63" s="135"/>
      <c r="N63" s="138"/>
      <c r="O63" s="142"/>
      <c r="P63" s="183"/>
    </row>
    <row r="64" spans="1:16">
      <c r="A64" s="34" t="s">
        <v>362</v>
      </c>
      <c r="B64" s="34" t="s">
        <v>355</v>
      </c>
      <c r="C64" s="34">
        <v>1990</v>
      </c>
      <c r="D64" s="34" t="s">
        <v>57</v>
      </c>
      <c r="E64" s="34" t="s">
        <v>724</v>
      </c>
      <c r="F64" s="34">
        <v>166</v>
      </c>
      <c r="G64" s="35">
        <f t="shared" ref="G64" si="36">F64</f>
        <v>166</v>
      </c>
      <c r="H64" s="34"/>
      <c r="I64" s="35">
        <f t="shared" ref="I64" si="37">H64*0.5</f>
        <v>0</v>
      </c>
      <c r="J64" s="34"/>
      <c r="K64" s="35">
        <f t="shared" ref="K64" si="38">J64*1.5</f>
        <v>0</v>
      </c>
      <c r="L64" s="35">
        <f t="shared" ref="L64" si="39">K64+I64+G64</f>
        <v>166</v>
      </c>
      <c r="M64" s="34">
        <v>1</v>
      </c>
      <c r="N64" s="34">
        <v>1</v>
      </c>
      <c r="O64" s="72">
        <v>20</v>
      </c>
      <c r="P64" s="5" t="s">
        <v>356</v>
      </c>
    </row>
    <row r="65" spans="1:16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1"/>
    </row>
    <row r="66" spans="1:16" ht="18">
      <c r="A66" s="13" t="s">
        <v>255</v>
      </c>
      <c r="B66" s="132" t="s">
        <v>12</v>
      </c>
      <c r="C66" s="135" t="s">
        <v>1</v>
      </c>
      <c r="D66" s="136" t="s">
        <v>13</v>
      </c>
      <c r="E66" s="135" t="s">
        <v>11</v>
      </c>
      <c r="F66" s="131" t="s">
        <v>222</v>
      </c>
      <c r="G66" s="131"/>
      <c r="H66" s="131" t="s">
        <v>5</v>
      </c>
      <c r="I66" s="131"/>
      <c r="J66" s="131" t="s">
        <v>6</v>
      </c>
      <c r="K66" s="131"/>
      <c r="L66" s="139" t="s">
        <v>7</v>
      </c>
      <c r="M66" s="135" t="s">
        <v>8</v>
      </c>
      <c r="N66" s="136" t="s">
        <v>9</v>
      </c>
      <c r="O66" s="142" t="s">
        <v>10</v>
      </c>
      <c r="P66" s="183" t="s">
        <v>556</v>
      </c>
    </row>
    <row r="67" spans="1:16">
      <c r="A67" s="131" t="s">
        <v>0</v>
      </c>
      <c r="B67" s="133"/>
      <c r="C67" s="135"/>
      <c r="D67" s="137"/>
      <c r="E67" s="135"/>
      <c r="F67" s="131"/>
      <c r="G67" s="131"/>
      <c r="H67" s="131"/>
      <c r="I67" s="131"/>
      <c r="J67" s="131"/>
      <c r="K67" s="131"/>
      <c r="L67" s="139"/>
      <c r="M67" s="135"/>
      <c r="N67" s="137"/>
      <c r="O67" s="142"/>
      <c r="P67" s="183"/>
    </row>
    <row r="68" spans="1:16">
      <c r="A68" s="131"/>
      <c r="B68" s="134"/>
      <c r="C68" s="135"/>
      <c r="D68" s="138"/>
      <c r="E68" s="135"/>
      <c r="F68" s="32" t="s">
        <v>3</v>
      </c>
      <c r="G68" s="33" t="s">
        <v>4</v>
      </c>
      <c r="H68" s="32" t="s">
        <v>3</v>
      </c>
      <c r="I68" s="33" t="s">
        <v>4</v>
      </c>
      <c r="J68" s="32" t="s">
        <v>3</v>
      </c>
      <c r="K68" s="33" t="s">
        <v>4</v>
      </c>
      <c r="L68" s="139"/>
      <c r="M68" s="135"/>
      <c r="N68" s="138"/>
      <c r="O68" s="142"/>
      <c r="P68" s="183"/>
    </row>
    <row r="69" spans="1:16">
      <c r="A69" s="34" t="s">
        <v>373</v>
      </c>
      <c r="B69" s="34" t="s">
        <v>370</v>
      </c>
      <c r="C69" s="34">
        <v>1977</v>
      </c>
      <c r="D69" s="34" t="s">
        <v>57</v>
      </c>
      <c r="E69" s="34" t="s">
        <v>593</v>
      </c>
      <c r="F69" s="34">
        <v>154</v>
      </c>
      <c r="G69" s="35">
        <f t="shared" ref="G69:G70" si="40">F69</f>
        <v>154</v>
      </c>
      <c r="H69" s="34"/>
      <c r="I69" s="35">
        <f t="shared" ref="I69:I70" si="41">H69*0.5</f>
        <v>0</v>
      </c>
      <c r="J69" s="34"/>
      <c r="K69" s="35">
        <f t="shared" ref="K69:K70" si="42">J69*1.5</f>
        <v>0</v>
      </c>
      <c r="L69" s="35">
        <f t="shared" ref="L69:L70" si="43">K69+I69+G69</f>
        <v>154</v>
      </c>
      <c r="M69" s="34">
        <v>2</v>
      </c>
      <c r="N69" s="34">
        <v>2</v>
      </c>
      <c r="O69" s="72">
        <v>18</v>
      </c>
      <c r="P69" s="5" t="s">
        <v>374</v>
      </c>
    </row>
    <row r="70" spans="1:16">
      <c r="A70" s="34" t="s">
        <v>376</v>
      </c>
      <c r="B70" s="34" t="s">
        <v>377</v>
      </c>
      <c r="C70" s="34">
        <v>1980</v>
      </c>
      <c r="D70" s="34" t="s">
        <v>57</v>
      </c>
      <c r="E70" s="34" t="s">
        <v>598</v>
      </c>
      <c r="F70" s="34">
        <v>220</v>
      </c>
      <c r="G70" s="35">
        <f t="shared" si="40"/>
        <v>220</v>
      </c>
      <c r="H70" s="34"/>
      <c r="I70" s="35">
        <f t="shared" si="41"/>
        <v>0</v>
      </c>
      <c r="J70" s="34"/>
      <c r="K70" s="35">
        <f t="shared" si="42"/>
        <v>0</v>
      </c>
      <c r="L70" s="35">
        <f t="shared" si="43"/>
        <v>220</v>
      </c>
      <c r="M70" s="34">
        <v>1</v>
      </c>
      <c r="N70" s="34">
        <v>1</v>
      </c>
      <c r="O70" s="72">
        <v>20</v>
      </c>
      <c r="P70" s="5" t="s">
        <v>378</v>
      </c>
    </row>
    <row r="71" spans="1:16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1"/>
    </row>
    <row r="72" spans="1:16" ht="18">
      <c r="A72" s="13" t="s">
        <v>256</v>
      </c>
      <c r="B72" s="132" t="s">
        <v>12</v>
      </c>
      <c r="C72" s="135" t="s">
        <v>1</v>
      </c>
      <c r="D72" s="136" t="s">
        <v>13</v>
      </c>
      <c r="E72" s="135" t="s">
        <v>11</v>
      </c>
      <c r="F72" s="131" t="s">
        <v>222</v>
      </c>
      <c r="G72" s="131"/>
      <c r="H72" s="131" t="s">
        <v>5</v>
      </c>
      <c r="I72" s="131"/>
      <c r="J72" s="131" t="s">
        <v>6</v>
      </c>
      <c r="K72" s="131"/>
      <c r="L72" s="139" t="s">
        <v>7</v>
      </c>
      <c r="M72" s="135" t="s">
        <v>8</v>
      </c>
      <c r="N72" s="136" t="s">
        <v>9</v>
      </c>
      <c r="O72" s="142" t="s">
        <v>10</v>
      </c>
      <c r="P72" s="183" t="s">
        <v>556</v>
      </c>
    </row>
    <row r="73" spans="1:16">
      <c r="A73" s="131" t="s">
        <v>0</v>
      </c>
      <c r="B73" s="133"/>
      <c r="C73" s="135"/>
      <c r="D73" s="137"/>
      <c r="E73" s="135"/>
      <c r="F73" s="131"/>
      <c r="G73" s="131"/>
      <c r="H73" s="131"/>
      <c r="I73" s="131"/>
      <c r="J73" s="131"/>
      <c r="K73" s="131"/>
      <c r="L73" s="139"/>
      <c r="M73" s="135"/>
      <c r="N73" s="137"/>
      <c r="O73" s="142"/>
      <c r="P73" s="183"/>
    </row>
    <row r="74" spans="1:16">
      <c r="A74" s="131"/>
      <c r="B74" s="134"/>
      <c r="C74" s="135"/>
      <c r="D74" s="138"/>
      <c r="E74" s="135"/>
      <c r="F74" s="32" t="s">
        <v>3</v>
      </c>
      <c r="G74" s="33" t="s">
        <v>4</v>
      </c>
      <c r="H74" s="32" t="s">
        <v>3</v>
      </c>
      <c r="I74" s="33" t="s">
        <v>4</v>
      </c>
      <c r="J74" s="32" t="s">
        <v>3</v>
      </c>
      <c r="K74" s="33" t="s">
        <v>4</v>
      </c>
      <c r="L74" s="139"/>
      <c r="M74" s="135"/>
      <c r="N74" s="138"/>
      <c r="O74" s="142"/>
      <c r="P74" s="183"/>
    </row>
    <row r="75" spans="1:16">
      <c r="A75" s="34" t="s">
        <v>557</v>
      </c>
      <c r="B75" s="34" t="s">
        <v>424</v>
      </c>
      <c r="C75" s="34">
        <v>1969</v>
      </c>
      <c r="D75" s="34" t="s">
        <v>58</v>
      </c>
      <c r="E75" s="34" t="s">
        <v>634</v>
      </c>
      <c r="F75" s="34">
        <v>272</v>
      </c>
      <c r="G75" s="35">
        <f t="shared" ref="G75" si="44">F75</f>
        <v>272</v>
      </c>
      <c r="H75" s="34"/>
      <c r="I75" s="35">
        <f t="shared" ref="I75" si="45">H75*0.5</f>
        <v>0</v>
      </c>
      <c r="J75" s="34"/>
      <c r="K75" s="35">
        <f t="shared" ref="K75" si="46">J75*1.5</f>
        <v>0</v>
      </c>
      <c r="L75" s="35">
        <f t="shared" ref="L75" si="47">K75+I75+G75</f>
        <v>272</v>
      </c>
      <c r="M75" s="34">
        <v>1</v>
      </c>
      <c r="N75" s="34">
        <v>1</v>
      </c>
      <c r="O75" s="72">
        <v>20</v>
      </c>
      <c r="P75" s="51" t="s">
        <v>558</v>
      </c>
    </row>
    <row r="76" spans="1:1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1"/>
    </row>
    <row r="77" spans="1:16" ht="18">
      <c r="A77" s="8" t="s">
        <v>257</v>
      </c>
      <c r="B77" s="128" t="s">
        <v>12</v>
      </c>
      <c r="C77" s="123" t="s">
        <v>1</v>
      </c>
      <c r="D77" s="124" t="s">
        <v>13</v>
      </c>
      <c r="E77" s="123" t="s">
        <v>11</v>
      </c>
      <c r="F77" s="152" t="s">
        <v>222</v>
      </c>
      <c r="G77" s="153"/>
      <c r="H77" s="111" t="s">
        <v>5</v>
      </c>
      <c r="I77" s="111"/>
      <c r="J77" s="111" t="s">
        <v>6</v>
      </c>
      <c r="K77" s="111"/>
      <c r="L77" s="122" t="s">
        <v>7</v>
      </c>
      <c r="M77" s="123" t="s">
        <v>8</v>
      </c>
      <c r="N77" s="124" t="s">
        <v>9</v>
      </c>
      <c r="O77" s="127" t="s">
        <v>10</v>
      </c>
      <c r="P77" s="182" t="s">
        <v>556</v>
      </c>
    </row>
    <row r="78" spans="1:16">
      <c r="A78" s="111" t="s">
        <v>0</v>
      </c>
      <c r="B78" s="129"/>
      <c r="C78" s="123"/>
      <c r="D78" s="125"/>
      <c r="E78" s="123"/>
      <c r="F78" s="154"/>
      <c r="G78" s="155"/>
      <c r="H78" s="111"/>
      <c r="I78" s="111"/>
      <c r="J78" s="111"/>
      <c r="K78" s="111"/>
      <c r="L78" s="122"/>
      <c r="M78" s="123"/>
      <c r="N78" s="125"/>
      <c r="O78" s="127"/>
      <c r="P78" s="182"/>
    </row>
    <row r="79" spans="1:16">
      <c r="A79" s="111"/>
      <c r="B79" s="130"/>
      <c r="C79" s="123"/>
      <c r="D79" s="126"/>
      <c r="E79" s="123"/>
      <c r="F79" s="9" t="s">
        <v>3</v>
      </c>
      <c r="G79" s="10" t="s">
        <v>4</v>
      </c>
      <c r="H79" s="9" t="s">
        <v>3</v>
      </c>
      <c r="I79" s="10" t="s">
        <v>4</v>
      </c>
      <c r="J79" s="9" t="s">
        <v>3</v>
      </c>
      <c r="K79" s="10" t="s">
        <v>4</v>
      </c>
      <c r="L79" s="122"/>
      <c r="M79" s="123"/>
      <c r="N79" s="126"/>
      <c r="O79" s="127"/>
      <c r="P79" s="182"/>
    </row>
    <row r="80" spans="1:16">
      <c r="A80" s="11" t="s">
        <v>361</v>
      </c>
      <c r="B80" s="11" t="s">
        <v>355</v>
      </c>
      <c r="C80" s="11">
        <v>1964</v>
      </c>
      <c r="D80" s="11" t="s">
        <v>60</v>
      </c>
      <c r="E80" s="11" t="s">
        <v>713</v>
      </c>
      <c r="F80" s="11">
        <v>246</v>
      </c>
      <c r="G80" s="12">
        <f t="shared" ref="G80:G81" si="48">F80</f>
        <v>246</v>
      </c>
      <c r="H80" s="11"/>
      <c r="I80" s="12">
        <f t="shared" ref="I80:I81" si="49">H80*0.5</f>
        <v>0</v>
      </c>
      <c r="J80" s="11"/>
      <c r="K80" s="12">
        <f t="shared" ref="K80:K81" si="50">J80*1.5</f>
        <v>0</v>
      </c>
      <c r="L80" s="12">
        <f t="shared" ref="L80:L81" si="51">K80+I80+G80</f>
        <v>246</v>
      </c>
      <c r="M80" s="11">
        <v>2</v>
      </c>
      <c r="N80" s="11">
        <v>2</v>
      </c>
      <c r="O80" s="58">
        <v>18</v>
      </c>
      <c r="P80" s="11" t="s">
        <v>356</v>
      </c>
    </row>
    <row r="81" spans="1:16">
      <c r="A81" s="11" t="s">
        <v>413</v>
      </c>
      <c r="B81" s="11" t="s">
        <v>409</v>
      </c>
      <c r="C81" s="11">
        <v>1963</v>
      </c>
      <c r="D81" s="11" t="s">
        <v>60</v>
      </c>
      <c r="E81" s="11" t="s">
        <v>599</v>
      </c>
      <c r="F81" s="11">
        <v>283</v>
      </c>
      <c r="G81" s="12">
        <f t="shared" si="48"/>
        <v>283</v>
      </c>
      <c r="H81" s="11"/>
      <c r="I81" s="12">
        <f t="shared" si="49"/>
        <v>0</v>
      </c>
      <c r="J81" s="11"/>
      <c r="K81" s="12">
        <f t="shared" si="50"/>
        <v>0</v>
      </c>
      <c r="L81" s="12">
        <f t="shared" si="51"/>
        <v>283</v>
      </c>
      <c r="M81" s="11">
        <v>1</v>
      </c>
      <c r="N81" s="11">
        <v>1</v>
      </c>
      <c r="O81" s="58">
        <v>20</v>
      </c>
      <c r="P81" s="11"/>
    </row>
    <row r="82" spans="1:16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1"/>
    </row>
    <row r="83" spans="1:16" ht="18">
      <c r="A83" s="13" t="s">
        <v>258</v>
      </c>
      <c r="B83" s="132" t="s">
        <v>12</v>
      </c>
      <c r="C83" s="135" t="s">
        <v>1</v>
      </c>
      <c r="D83" s="136" t="s">
        <v>13</v>
      </c>
      <c r="E83" s="135" t="s">
        <v>11</v>
      </c>
      <c r="F83" s="172" t="s">
        <v>222</v>
      </c>
      <c r="G83" s="173"/>
      <c r="H83" s="131" t="s">
        <v>5</v>
      </c>
      <c r="I83" s="131"/>
      <c r="J83" s="131" t="s">
        <v>6</v>
      </c>
      <c r="K83" s="131"/>
      <c r="L83" s="139" t="s">
        <v>7</v>
      </c>
      <c r="M83" s="135" t="s">
        <v>8</v>
      </c>
      <c r="N83" s="136" t="s">
        <v>9</v>
      </c>
      <c r="O83" s="142" t="s">
        <v>10</v>
      </c>
      <c r="P83" s="183" t="s">
        <v>556</v>
      </c>
    </row>
    <row r="84" spans="1:16">
      <c r="A84" s="131" t="s">
        <v>0</v>
      </c>
      <c r="B84" s="133"/>
      <c r="C84" s="135"/>
      <c r="D84" s="137"/>
      <c r="E84" s="135"/>
      <c r="F84" s="174"/>
      <c r="G84" s="175"/>
      <c r="H84" s="131"/>
      <c r="I84" s="131"/>
      <c r="J84" s="131"/>
      <c r="K84" s="131"/>
      <c r="L84" s="139"/>
      <c r="M84" s="135"/>
      <c r="N84" s="137"/>
      <c r="O84" s="142"/>
      <c r="P84" s="183"/>
    </row>
    <row r="85" spans="1:16">
      <c r="A85" s="131"/>
      <c r="B85" s="134"/>
      <c r="C85" s="135"/>
      <c r="D85" s="138"/>
      <c r="E85" s="135"/>
      <c r="F85" s="32" t="s">
        <v>3</v>
      </c>
      <c r="G85" s="33" t="s">
        <v>4</v>
      </c>
      <c r="H85" s="32" t="s">
        <v>3</v>
      </c>
      <c r="I85" s="33" t="s">
        <v>4</v>
      </c>
      <c r="J85" s="32" t="s">
        <v>3</v>
      </c>
      <c r="K85" s="33" t="s">
        <v>4</v>
      </c>
      <c r="L85" s="139"/>
      <c r="M85" s="135"/>
      <c r="N85" s="138"/>
      <c r="O85" s="142"/>
      <c r="P85" s="183"/>
    </row>
    <row r="86" spans="1:16">
      <c r="A86" s="34" t="s">
        <v>354</v>
      </c>
      <c r="B86" s="34" t="s">
        <v>355</v>
      </c>
      <c r="C86" s="34">
        <v>1953</v>
      </c>
      <c r="D86" s="34" t="s">
        <v>60</v>
      </c>
      <c r="E86" s="34" t="s">
        <v>714</v>
      </c>
      <c r="F86" s="34">
        <v>269</v>
      </c>
      <c r="G86" s="35">
        <f t="shared" ref="G86" si="52">F86</f>
        <v>269</v>
      </c>
      <c r="H86" s="34"/>
      <c r="I86" s="35">
        <f t="shared" ref="I86" si="53">H86*0.5</f>
        <v>0</v>
      </c>
      <c r="J86" s="34"/>
      <c r="K86" s="35">
        <f t="shared" ref="K86" si="54">J86*1.5</f>
        <v>0</v>
      </c>
      <c r="L86" s="35">
        <f t="shared" ref="L86" si="55">K86+I86+G86</f>
        <v>269</v>
      </c>
      <c r="M86" s="34">
        <v>1</v>
      </c>
      <c r="N86" s="34">
        <v>1</v>
      </c>
      <c r="O86" s="72">
        <v>20</v>
      </c>
      <c r="P86" s="5" t="s">
        <v>356</v>
      </c>
    </row>
    <row r="87" spans="1:16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1"/>
    </row>
    <row r="89" spans="1:16">
      <c r="A89" t="s">
        <v>571</v>
      </c>
      <c r="G89" t="s">
        <v>572</v>
      </c>
      <c r="H89" t="s">
        <v>572</v>
      </c>
    </row>
  </sheetData>
  <mergeCells count="197">
    <mergeCell ref="P61:P63"/>
    <mergeCell ref="P66:P68"/>
    <mergeCell ref="P72:P74"/>
    <mergeCell ref="P77:P79"/>
    <mergeCell ref="P83:P85"/>
    <mergeCell ref="P14:P16"/>
    <mergeCell ref="P19:P21"/>
    <mergeCell ref="P24:P26"/>
    <mergeCell ref="P29:P31"/>
    <mergeCell ref="P34:P36"/>
    <mergeCell ref="P41:P43"/>
    <mergeCell ref="P46:P48"/>
    <mergeCell ref="P51:P53"/>
    <mergeCell ref="P56:P58"/>
    <mergeCell ref="H6:O7"/>
    <mergeCell ref="E7:G7"/>
    <mergeCell ref="E9:G9"/>
    <mergeCell ref="H9:O10"/>
    <mergeCell ref="E10:G10"/>
    <mergeCell ref="E2:G3"/>
    <mergeCell ref="H2:O2"/>
    <mergeCell ref="H3:O3"/>
    <mergeCell ref="E4:G5"/>
    <mergeCell ref="H4:O4"/>
    <mergeCell ref="H5:O5"/>
    <mergeCell ref="E11:G11"/>
    <mergeCell ref="C12:D12"/>
    <mergeCell ref="E12:G12"/>
    <mergeCell ref="B14:B16"/>
    <mergeCell ref="C14:C16"/>
    <mergeCell ref="D14:D16"/>
    <mergeCell ref="E14:E16"/>
    <mergeCell ref="F14:G15"/>
    <mergeCell ref="E6:G6"/>
    <mergeCell ref="A15:A16"/>
    <mergeCell ref="H14:I15"/>
    <mergeCell ref="J14:K15"/>
    <mergeCell ref="L14:L16"/>
    <mergeCell ref="M14:M16"/>
    <mergeCell ref="N14:N16"/>
    <mergeCell ref="O14:O16"/>
    <mergeCell ref="J19:K20"/>
    <mergeCell ref="L19:L21"/>
    <mergeCell ref="M19:M21"/>
    <mergeCell ref="N19:N21"/>
    <mergeCell ref="O19:O21"/>
    <mergeCell ref="A20:A21"/>
    <mergeCell ref="B19:B21"/>
    <mergeCell ref="C19:C21"/>
    <mergeCell ref="D19:D21"/>
    <mergeCell ref="E19:E21"/>
    <mergeCell ref="F19:G20"/>
    <mergeCell ref="H19:I20"/>
    <mergeCell ref="J24:K25"/>
    <mergeCell ref="L24:L26"/>
    <mergeCell ref="M24:M26"/>
    <mergeCell ref="N24:N26"/>
    <mergeCell ref="O24:O26"/>
    <mergeCell ref="A25:A26"/>
    <mergeCell ref="B24:B26"/>
    <mergeCell ref="C24:C26"/>
    <mergeCell ref="D24:D26"/>
    <mergeCell ref="E24:E26"/>
    <mergeCell ref="F24:G25"/>
    <mergeCell ref="H24:I25"/>
    <mergeCell ref="J29:K30"/>
    <mergeCell ref="L29:L31"/>
    <mergeCell ref="M29:M31"/>
    <mergeCell ref="N29:N31"/>
    <mergeCell ref="O29:O31"/>
    <mergeCell ref="A30:A31"/>
    <mergeCell ref="B29:B31"/>
    <mergeCell ref="C29:C31"/>
    <mergeCell ref="D29:D31"/>
    <mergeCell ref="E29:E31"/>
    <mergeCell ref="F29:G30"/>
    <mergeCell ref="H29:I30"/>
    <mergeCell ref="J34:K35"/>
    <mergeCell ref="L34:L36"/>
    <mergeCell ref="M34:M36"/>
    <mergeCell ref="N34:N36"/>
    <mergeCell ref="O34:O36"/>
    <mergeCell ref="A35:A36"/>
    <mergeCell ref="B34:B36"/>
    <mergeCell ref="C34:C36"/>
    <mergeCell ref="D34:D36"/>
    <mergeCell ref="E34:E36"/>
    <mergeCell ref="F34:G35"/>
    <mergeCell ref="H34:I35"/>
    <mergeCell ref="J41:K42"/>
    <mergeCell ref="L41:L43"/>
    <mergeCell ref="M41:M43"/>
    <mergeCell ref="N41:N43"/>
    <mergeCell ref="O41:O43"/>
    <mergeCell ref="A42:A43"/>
    <mergeCell ref="B41:B43"/>
    <mergeCell ref="C41:C43"/>
    <mergeCell ref="D41:D43"/>
    <mergeCell ref="E41:E43"/>
    <mergeCell ref="F41:G42"/>
    <mergeCell ref="H41:I42"/>
    <mergeCell ref="J46:K47"/>
    <mergeCell ref="L46:L48"/>
    <mergeCell ref="M46:M48"/>
    <mergeCell ref="N46:N48"/>
    <mergeCell ref="O46:O48"/>
    <mergeCell ref="A47:A48"/>
    <mergeCell ref="B46:B48"/>
    <mergeCell ref="C46:C48"/>
    <mergeCell ref="D46:D48"/>
    <mergeCell ref="E46:E48"/>
    <mergeCell ref="F46:G47"/>
    <mergeCell ref="H46:I47"/>
    <mergeCell ref="J51:K52"/>
    <mergeCell ref="L51:L53"/>
    <mergeCell ref="M51:M53"/>
    <mergeCell ref="N51:N53"/>
    <mergeCell ref="O51:O53"/>
    <mergeCell ref="A52:A53"/>
    <mergeCell ref="B51:B53"/>
    <mergeCell ref="C51:C53"/>
    <mergeCell ref="D51:D53"/>
    <mergeCell ref="E51:E53"/>
    <mergeCell ref="F51:G52"/>
    <mergeCell ref="H51:I52"/>
    <mergeCell ref="J56:K57"/>
    <mergeCell ref="L56:L58"/>
    <mergeCell ref="M56:M58"/>
    <mergeCell ref="N56:N58"/>
    <mergeCell ref="O56:O58"/>
    <mergeCell ref="A57:A58"/>
    <mergeCell ref="B56:B58"/>
    <mergeCell ref="C56:C58"/>
    <mergeCell ref="D56:D58"/>
    <mergeCell ref="E56:E58"/>
    <mergeCell ref="F56:G57"/>
    <mergeCell ref="H56:I57"/>
    <mergeCell ref="J61:K62"/>
    <mergeCell ref="L61:L63"/>
    <mergeCell ref="M61:M63"/>
    <mergeCell ref="N61:N63"/>
    <mergeCell ref="O61:O63"/>
    <mergeCell ref="A62:A63"/>
    <mergeCell ref="B61:B63"/>
    <mergeCell ref="C61:C63"/>
    <mergeCell ref="D61:D63"/>
    <mergeCell ref="E61:E63"/>
    <mergeCell ref="F61:G62"/>
    <mergeCell ref="H61:I62"/>
    <mergeCell ref="J66:K67"/>
    <mergeCell ref="L66:L68"/>
    <mergeCell ref="M66:M68"/>
    <mergeCell ref="N66:N68"/>
    <mergeCell ref="O66:O68"/>
    <mergeCell ref="A67:A68"/>
    <mergeCell ref="B66:B68"/>
    <mergeCell ref="C66:C68"/>
    <mergeCell ref="D66:D68"/>
    <mergeCell ref="E66:E68"/>
    <mergeCell ref="F66:G67"/>
    <mergeCell ref="H66:I67"/>
    <mergeCell ref="J72:K73"/>
    <mergeCell ref="L72:L74"/>
    <mergeCell ref="M72:M74"/>
    <mergeCell ref="N72:N74"/>
    <mergeCell ref="O72:O74"/>
    <mergeCell ref="A73:A74"/>
    <mergeCell ref="B72:B74"/>
    <mergeCell ref="C72:C74"/>
    <mergeCell ref="D72:D74"/>
    <mergeCell ref="E72:E74"/>
    <mergeCell ref="F72:G73"/>
    <mergeCell ref="H72:I73"/>
    <mergeCell ref="J77:K78"/>
    <mergeCell ref="L77:L79"/>
    <mergeCell ref="M77:M79"/>
    <mergeCell ref="N77:N79"/>
    <mergeCell ref="O77:O79"/>
    <mergeCell ref="A78:A79"/>
    <mergeCell ref="B77:B79"/>
    <mergeCell ref="C77:C79"/>
    <mergeCell ref="D77:D79"/>
    <mergeCell ref="E77:E79"/>
    <mergeCell ref="F77:G78"/>
    <mergeCell ref="H77:I78"/>
    <mergeCell ref="J83:K84"/>
    <mergeCell ref="L83:L85"/>
    <mergeCell ref="M83:M85"/>
    <mergeCell ref="N83:N85"/>
    <mergeCell ref="O83:O85"/>
    <mergeCell ref="A84:A85"/>
    <mergeCell ref="B83:B85"/>
    <mergeCell ref="C83:C85"/>
    <mergeCell ref="D83:D85"/>
    <mergeCell ref="E83:E85"/>
    <mergeCell ref="F83:G84"/>
    <mergeCell ref="H83:I84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6" tint="0.39997558519241921"/>
  </sheetPr>
  <dimension ref="A1:R47"/>
  <sheetViews>
    <sheetView topLeftCell="B28" workbookViewId="0">
      <selection activeCell="C52" sqref="C52"/>
    </sheetView>
  </sheetViews>
  <sheetFormatPr defaultRowHeight="14.4"/>
  <cols>
    <col min="1" max="1" width="38.44140625" customWidth="1"/>
    <col min="2" max="3" width="32.44140625" customWidth="1"/>
    <col min="12" max="14" width="0" hidden="1" customWidth="1"/>
    <col min="18" max="18" width="19.44140625" customWidth="1"/>
  </cols>
  <sheetData>
    <row r="1" spans="1:18">
      <c r="A1" s="14"/>
      <c r="B1" s="15"/>
      <c r="C1" s="15"/>
      <c r="D1" s="15"/>
      <c r="E1" s="15"/>
      <c r="F1" s="15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ht="14.4" customHeight="1">
      <c r="A2" s="26"/>
      <c r="B2" s="26"/>
      <c r="C2" s="26"/>
      <c r="D2" s="27"/>
      <c r="E2" s="28"/>
      <c r="F2" s="27"/>
      <c r="G2" s="104" t="s">
        <v>22</v>
      </c>
      <c r="H2" s="105"/>
      <c r="I2" s="105"/>
      <c r="J2" s="106" t="s">
        <v>28</v>
      </c>
      <c r="K2" s="106"/>
      <c r="L2" s="106"/>
      <c r="M2" s="106"/>
      <c r="N2" s="106"/>
      <c r="O2" s="106"/>
      <c r="P2" s="106"/>
      <c r="Q2" s="106"/>
    </row>
    <row r="3" spans="1:18" ht="14.4" customHeight="1">
      <c r="A3" s="26"/>
      <c r="B3" s="26"/>
      <c r="C3" s="26"/>
      <c r="D3" s="27"/>
      <c r="E3" s="28"/>
      <c r="F3" s="27"/>
      <c r="G3" s="104"/>
      <c r="H3" s="105"/>
      <c r="I3" s="105"/>
      <c r="J3" s="106" t="s">
        <v>29</v>
      </c>
      <c r="K3" s="106"/>
      <c r="L3" s="106"/>
      <c r="M3" s="106"/>
      <c r="N3" s="106"/>
      <c r="O3" s="106"/>
      <c r="P3" s="106"/>
      <c r="Q3" s="106"/>
    </row>
    <row r="4" spans="1:18" ht="14.4" customHeight="1">
      <c r="A4" s="26"/>
      <c r="B4" s="26"/>
      <c r="C4" s="26"/>
      <c r="D4" s="27"/>
      <c r="E4" s="28"/>
      <c r="F4" s="27"/>
      <c r="G4" s="104" t="s">
        <v>23</v>
      </c>
      <c r="H4" s="105"/>
      <c r="I4" s="105"/>
      <c r="J4" s="106" t="s">
        <v>30</v>
      </c>
      <c r="K4" s="106"/>
      <c r="L4" s="106"/>
      <c r="M4" s="106"/>
      <c r="N4" s="106"/>
      <c r="O4" s="106"/>
      <c r="P4" s="106"/>
      <c r="Q4" s="106"/>
    </row>
    <row r="5" spans="1:18" ht="13.95" customHeight="1">
      <c r="A5" s="26"/>
      <c r="B5" s="26"/>
      <c r="C5" s="26"/>
      <c r="D5" s="27"/>
      <c r="E5" s="28"/>
      <c r="F5" s="27"/>
      <c r="G5" s="104"/>
      <c r="H5" s="105"/>
      <c r="I5" s="105"/>
      <c r="J5" s="106" t="s">
        <v>31</v>
      </c>
      <c r="K5" s="106"/>
      <c r="L5" s="106"/>
      <c r="M5" s="106"/>
      <c r="N5" s="106"/>
      <c r="O5" s="106"/>
      <c r="P5" s="106"/>
      <c r="Q5" s="106"/>
    </row>
    <row r="6" spans="1:18" ht="27.6" customHeight="1">
      <c r="A6" s="17"/>
      <c r="B6" s="17"/>
      <c r="C6" s="17"/>
      <c r="D6" s="17"/>
      <c r="E6" s="17"/>
      <c r="F6" s="17"/>
      <c r="G6" s="107" t="s">
        <v>24</v>
      </c>
      <c r="H6" s="108"/>
      <c r="I6" s="108"/>
      <c r="J6" s="109" t="s">
        <v>32</v>
      </c>
      <c r="K6" s="109"/>
      <c r="L6" s="109"/>
      <c r="M6" s="109"/>
      <c r="N6" s="109"/>
      <c r="O6" s="109"/>
      <c r="P6" s="109"/>
      <c r="Q6" s="109"/>
    </row>
    <row r="7" spans="1:18" ht="27.6" customHeight="1">
      <c r="A7" s="17"/>
      <c r="B7" s="17"/>
      <c r="C7" s="17"/>
      <c r="D7" s="17"/>
      <c r="E7" s="17"/>
      <c r="F7" s="17"/>
      <c r="G7" s="107" t="s">
        <v>25</v>
      </c>
      <c r="H7" s="108"/>
      <c r="I7" s="108"/>
      <c r="J7" s="109"/>
      <c r="K7" s="109"/>
      <c r="L7" s="109"/>
      <c r="M7" s="109"/>
      <c r="N7" s="109"/>
      <c r="O7" s="109"/>
      <c r="P7" s="109"/>
      <c r="Q7" s="109"/>
    </row>
    <row r="8" spans="1:18" ht="15.6">
      <c r="A8" s="17"/>
      <c r="B8" s="17"/>
      <c r="C8" s="17"/>
      <c r="D8" s="17"/>
      <c r="E8" s="17"/>
      <c r="F8" s="17"/>
      <c r="G8" s="18"/>
      <c r="H8" s="19"/>
      <c r="I8" s="17"/>
      <c r="J8" s="21"/>
      <c r="K8" s="20"/>
      <c r="L8" s="21"/>
      <c r="M8" s="21"/>
      <c r="N8" s="22"/>
      <c r="O8" s="23"/>
      <c r="P8" s="23"/>
      <c r="Q8" s="24"/>
    </row>
    <row r="9" spans="1:18" ht="27.6" customHeight="1">
      <c r="A9" s="27"/>
      <c r="B9" s="17"/>
      <c r="C9" s="17"/>
      <c r="D9" s="17"/>
      <c r="E9" s="17"/>
      <c r="F9" s="17"/>
      <c r="G9" s="107" t="s">
        <v>26</v>
      </c>
      <c r="H9" s="108"/>
      <c r="I9" s="108"/>
      <c r="J9" s="110" t="s">
        <v>725</v>
      </c>
      <c r="K9" s="110"/>
      <c r="L9" s="110"/>
      <c r="M9" s="110"/>
      <c r="N9" s="110"/>
      <c r="O9" s="110"/>
      <c r="P9" s="110"/>
      <c r="Q9" s="110"/>
    </row>
    <row r="10" spans="1:18" ht="27.6" customHeight="1">
      <c r="A10" s="29"/>
      <c r="B10" s="25"/>
      <c r="C10" s="25"/>
      <c r="D10" s="17"/>
      <c r="E10" s="17"/>
      <c r="F10" s="17"/>
      <c r="G10" s="107" t="s">
        <v>27</v>
      </c>
      <c r="H10" s="108"/>
      <c r="I10" s="108"/>
      <c r="J10" s="110"/>
      <c r="K10" s="110"/>
      <c r="L10" s="110"/>
      <c r="M10" s="110"/>
      <c r="N10" s="110"/>
      <c r="O10" s="110"/>
      <c r="P10" s="110"/>
      <c r="Q10" s="110"/>
    </row>
    <row r="11" spans="1:18" ht="15.6">
      <c r="A11" s="17"/>
      <c r="B11" s="17"/>
      <c r="C11" s="17"/>
      <c r="D11" s="17"/>
      <c r="E11" s="17"/>
      <c r="F11" s="17"/>
      <c r="G11" s="107"/>
      <c r="H11" s="108"/>
      <c r="I11" s="108"/>
      <c r="J11" s="23"/>
      <c r="K11" s="23"/>
      <c r="L11" s="23"/>
      <c r="M11" s="23"/>
      <c r="N11" s="22"/>
      <c r="O11" s="23"/>
      <c r="P11" s="23"/>
      <c r="Q11" s="24"/>
    </row>
    <row r="12" spans="1:18">
      <c r="A12" s="17"/>
      <c r="B12" s="17"/>
      <c r="C12" s="17"/>
      <c r="D12" s="108"/>
      <c r="E12" s="108"/>
      <c r="F12" s="36"/>
      <c r="G12" s="108"/>
      <c r="H12" s="108"/>
      <c r="I12" s="108"/>
      <c r="J12" s="22"/>
      <c r="K12" s="22"/>
      <c r="L12" s="22"/>
      <c r="M12" s="22"/>
      <c r="N12" s="22"/>
      <c r="O12" s="22"/>
      <c r="P12" s="22"/>
      <c r="Q12" s="22"/>
    </row>
    <row r="13" spans="1:18">
      <c r="A13" s="15"/>
      <c r="B13" s="15"/>
      <c r="C13" s="15"/>
      <c r="D13" s="15"/>
      <c r="E13" s="15"/>
      <c r="F13" s="15"/>
      <c r="G13" s="16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8" ht="18">
      <c r="A14" s="2" t="s">
        <v>262</v>
      </c>
      <c r="B14" s="119" t="s">
        <v>0</v>
      </c>
      <c r="C14" s="119" t="s">
        <v>214</v>
      </c>
      <c r="D14" s="114" t="s">
        <v>1</v>
      </c>
      <c r="E14" s="115" t="s">
        <v>13</v>
      </c>
      <c r="F14" s="114" t="s">
        <v>11</v>
      </c>
      <c r="G14" s="114" t="s">
        <v>260</v>
      </c>
      <c r="H14" s="148" t="s">
        <v>2</v>
      </c>
      <c r="I14" s="149"/>
      <c r="J14" s="148" t="s">
        <v>261</v>
      </c>
      <c r="K14" s="149"/>
      <c r="L14" s="112" t="s">
        <v>6</v>
      </c>
      <c r="M14" s="112"/>
      <c r="N14" s="113" t="s">
        <v>7</v>
      </c>
      <c r="O14" s="114" t="s">
        <v>8</v>
      </c>
      <c r="P14" s="115" t="s">
        <v>9</v>
      </c>
      <c r="Q14" s="118" t="s">
        <v>10</v>
      </c>
      <c r="R14" s="183" t="s">
        <v>556</v>
      </c>
    </row>
    <row r="15" spans="1:18" ht="14.4" customHeight="1">
      <c r="A15" s="112" t="s">
        <v>12</v>
      </c>
      <c r="B15" s="120"/>
      <c r="C15" s="120"/>
      <c r="D15" s="114"/>
      <c r="E15" s="116"/>
      <c r="F15" s="114"/>
      <c r="G15" s="114"/>
      <c r="H15" s="150"/>
      <c r="I15" s="151"/>
      <c r="J15" s="204"/>
      <c r="K15" s="205"/>
      <c r="L15" s="112"/>
      <c r="M15" s="112"/>
      <c r="N15" s="113"/>
      <c r="O15" s="114"/>
      <c r="P15" s="116"/>
      <c r="Q15" s="118"/>
      <c r="R15" s="183"/>
    </row>
    <row r="16" spans="1:18">
      <c r="A16" s="112"/>
      <c r="B16" s="121"/>
      <c r="C16" s="121"/>
      <c r="D16" s="114"/>
      <c r="E16" s="117"/>
      <c r="F16" s="114"/>
      <c r="G16" s="114"/>
      <c r="H16" s="193" t="s">
        <v>259</v>
      </c>
      <c r="I16" s="194"/>
      <c r="J16" s="150"/>
      <c r="K16" s="151"/>
      <c r="L16" s="3" t="s">
        <v>3</v>
      </c>
      <c r="M16" s="4" t="s">
        <v>4</v>
      </c>
      <c r="N16" s="113"/>
      <c r="O16" s="114"/>
      <c r="P16" s="117"/>
      <c r="Q16" s="118"/>
      <c r="R16" s="183"/>
    </row>
    <row r="17" spans="1:18">
      <c r="A17" s="195" t="s">
        <v>424</v>
      </c>
      <c r="B17" s="5" t="s">
        <v>528</v>
      </c>
      <c r="C17" s="195" t="s">
        <v>551</v>
      </c>
      <c r="D17" s="5">
        <v>2003</v>
      </c>
      <c r="E17" s="195" t="s">
        <v>553</v>
      </c>
      <c r="F17" s="5" t="s">
        <v>685</v>
      </c>
      <c r="G17" s="195">
        <f>SUM(F17:F20)</f>
        <v>0</v>
      </c>
      <c r="H17" s="191">
        <v>40</v>
      </c>
      <c r="I17" s="192"/>
      <c r="J17" s="198">
        <v>160</v>
      </c>
      <c r="K17" s="199"/>
      <c r="L17" s="5"/>
      <c r="M17" s="6">
        <f t="shared" ref="M17:M20" si="0">L17*1.5</f>
        <v>0</v>
      </c>
      <c r="N17" s="6">
        <f>M17+K17+I17</f>
        <v>0</v>
      </c>
      <c r="O17" s="185">
        <v>1</v>
      </c>
      <c r="P17" s="185">
        <v>1</v>
      </c>
      <c r="Q17" s="188">
        <v>20</v>
      </c>
      <c r="R17" s="88" t="s">
        <v>529</v>
      </c>
    </row>
    <row r="18" spans="1:18" ht="28.8">
      <c r="A18" s="196"/>
      <c r="B18" s="5" t="s">
        <v>476</v>
      </c>
      <c r="C18" s="196"/>
      <c r="D18" s="5">
        <v>2004</v>
      </c>
      <c r="E18" s="196"/>
      <c r="F18" s="5" t="s">
        <v>660</v>
      </c>
      <c r="G18" s="196"/>
      <c r="H18" s="191">
        <v>54</v>
      </c>
      <c r="I18" s="192"/>
      <c r="J18" s="200"/>
      <c r="K18" s="201"/>
      <c r="L18" s="5"/>
      <c r="M18" s="6">
        <f t="shared" si="0"/>
        <v>0</v>
      </c>
      <c r="N18" s="6">
        <f>M18+K18+I18</f>
        <v>0</v>
      </c>
      <c r="O18" s="186"/>
      <c r="P18" s="186"/>
      <c r="Q18" s="189"/>
      <c r="R18" s="88" t="s">
        <v>473</v>
      </c>
    </row>
    <row r="19" spans="1:18" ht="28.8">
      <c r="A19" s="196"/>
      <c r="B19" s="5" t="s">
        <v>524</v>
      </c>
      <c r="C19" s="196"/>
      <c r="D19" s="5">
        <v>2004</v>
      </c>
      <c r="E19" s="196"/>
      <c r="F19" s="5" t="s">
        <v>692</v>
      </c>
      <c r="G19" s="196"/>
      <c r="H19" s="191">
        <v>40</v>
      </c>
      <c r="I19" s="192"/>
      <c r="J19" s="200"/>
      <c r="K19" s="201"/>
      <c r="L19" s="5"/>
      <c r="M19" s="6">
        <f t="shared" si="0"/>
        <v>0</v>
      </c>
      <c r="N19" s="6">
        <f>M19+K19+I19</f>
        <v>0</v>
      </c>
      <c r="O19" s="186"/>
      <c r="P19" s="186"/>
      <c r="Q19" s="189"/>
      <c r="R19" s="88" t="s">
        <v>525</v>
      </c>
    </row>
    <row r="20" spans="1:18" ht="57.6">
      <c r="A20" s="197"/>
      <c r="B20" s="5" t="s">
        <v>550</v>
      </c>
      <c r="C20" s="197"/>
      <c r="D20" s="5">
        <v>2004</v>
      </c>
      <c r="E20" s="197"/>
      <c r="F20" s="5" t="s">
        <v>696</v>
      </c>
      <c r="G20" s="197"/>
      <c r="H20" s="191">
        <v>41</v>
      </c>
      <c r="I20" s="192"/>
      <c r="J20" s="202"/>
      <c r="K20" s="203"/>
      <c r="L20" s="5"/>
      <c r="M20" s="6">
        <f t="shared" si="0"/>
        <v>0</v>
      </c>
      <c r="N20" s="6">
        <f>M20+K20+I20</f>
        <v>0</v>
      </c>
      <c r="O20" s="187"/>
      <c r="P20" s="187"/>
      <c r="Q20" s="190"/>
      <c r="R20" s="88" t="s">
        <v>552</v>
      </c>
    </row>
    <row r="21" spans="1:18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1"/>
    </row>
    <row r="22" spans="1:18" ht="18">
      <c r="A22" s="2" t="s">
        <v>262</v>
      </c>
      <c r="B22" s="119" t="s">
        <v>0</v>
      </c>
      <c r="C22" s="119" t="s">
        <v>214</v>
      </c>
      <c r="D22" s="114" t="s">
        <v>1</v>
      </c>
      <c r="E22" s="115" t="s">
        <v>13</v>
      </c>
      <c r="F22" s="114" t="s">
        <v>11</v>
      </c>
      <c r="G22" s="114" t="s">
        <v>260</v>
      </c>
      <c r="H22" s="148" t="s">
        <v>2</v>
      </c>
      <c r="I22" s="149"/>
      <c r="J22" s="148" t="s">
        <v>261</v>
      </c>
      <c r="K22" s="149"/>
      <c r="L22" s="112" t="s">
        <v>6</v>
      </c>
      <c r="M22" s="112"/>
      <c r="N22" s="113" t="s">
        <v>7</v>
      </c>
      <c r="O22" s="114" t="s">
        <v>8</v>
      </c>
      <c r="P22" s="115" t="s">
        <v>9</v>
      </c>
      <c r="Q22" s="118" t="s">
        <v>10</v>
      </c>
      <c r="R22" s="183" t="s">
        <v>556</v>
      </c>
    </row>
    <row r="23" spans="1:18" ht="14.4" customHeight="1">
      <c r="A23" s="112" t="s">
        <v>12</v>
      </c>
      <c r="B23" s="120"/>
      <c r="C23" s="120"/>
      <c r="D23" s="114"/>
      <c r="E23" s="116"/>
      <c r="F23" s="114"/>
      <c r="G23" s="114"/>
      <c r="H23" s="150"/>
      <c r="I23" s="151"/>
      <c r="J23" s="204"/>
      <c r="K23" s="205"/>
      <c r="L23" s="112"/>
      <c r="M23" s="112"/>
      <c r="N23" s="113"/>
      <c r="O23" s="114"/>
      <c r="P23" s="116"/>
      <c r="Q23" s="118"/>
      <c r="R23" s="183"/>
    </row>
    <row r="24" spans="1:18">
      <c r="A24" s="112"/>
      <c r="B24" s="121"/>
      <c r="C24" s="121"/>
      <c r="D24" s="114"/>
      <c r="E24" s="117"/>
      <c r="F24" s="114"/>
      <c r="G24" s="114"/>
      <c r="H24" s="193" t="s">
        <v>259</v>
      </c>
      <c r="I24" s="194"/>
      <c r="J24" s="150"/>
      <c r="K24" s="151"/>
      <c r="L24" s="3" t="s">
        <v>3</v>
      </c>
      <c r="M24" s="4" t="s">
        <v>4</v>
      </c>
      <c r="N24" s="113"/>
      <c r="O24" s="114"/>
      <c r="P24" s="117"/>
      <c r="Q24" s="118"/>
      <c r="R24" s="183"/>
    </row>
    <row r="25" spans="1:18" ht="28.8">
      <c r="A25" s="195" t="s">
        <v>424</v>
      </c>
      <c r="B25" s="5" t="s">
        <v>533</v>
      </c>
      <c r="C25" s="195" t="s">
        <v>305</v>
      </c>
      <c r="D25" s="5">
        <v>1977</v>
      </c>
      <c r="E25" s="195" t="s">
        <v>553</v>
      </c>
      <c r="F25" s="5" t="s">
        <v>694</v>
      </c>
      <c r="G25" s="195">
        <f>SUM(F25:F28)</f>
        <v>0</v>
      </c>
      <c r="H25" s="191">
        <v>40</v>
      </c>
      <c r="I25" s="192"/>
      <c r="J25" s="198">
        <v>211</v>
      </c>
      <c r="K25" s="199"/>
      <c r="L25" s="5"/>
      <c r="M25" s="6">
        <f t="shared" ref="M25:M28" si="1">L25*1.5</f>
        <v>0</v>
      </c>
      <c r="N25" s="6">
        <f>M25+K25+I25</f>
        <v>0</v>
      </c>
      <c r="O25" s="185">
        <v>1</v>
      </c>
      <c r="P25" s="185">
        <v>1</v>
      </c>
      <c r="Q25" s="188">
        <v>20</v>
      </c>
      <c r="R25" s="51" t="s">
        <v>554</v>
      </c>
    </row>
    <row r="26" spans="1:18" ht="57.6">
      <c r="A26" s="196"/>
      <c r="B26" s="5" t="s">
        <v>497</v>
      </c>
      <c r="C26" s="196"/>
      <c r="D26" s="5">
        <v>2002</v>
      </c>
      <c r="E26" s="196"/>
      <c r="F26" s="5" t="s">
        <v>657</v>
      </c>
      <c r="G26" s="196"/>
      <c r="H26" s="191">
        <v>51</v>
      </c>
      <c r="I26" s="192"/>
      <c r="J26" s="200"/>
      <c r="K26" s="201"/>
      <c r="L26" s="5"/>
      <c r="M26" s="6">
        <f t="shared" si="1"/>
        <v>0</v>
      </c>
      <c r="N26" s="6">
        <f>M26+K26+I26</f>
        <v>0</v>
      </c>
      <c r="O26" s="186"/>
      <c r="P26" s="186"/>
      <c r="Q26" s="189"/>
      <c r="R26" s="51" t="s">
        <v>498</v>
      </c>
    </row>
    <row r="27" spans="1:18">
      <c r="A27" s="196"/>
      <c r="B27" s="5" t="s">
        <v>514</v>
      </c>
      <c r="C27" s="196"/>
      <c r="D27" s="5">
        <v>1984</v>
      </c>
      <c r="E27" s="196"/>
      <c r="F27" s="5" t="s">
        <v>695</v>
      </c>
      <c r="G27" s="196"/>
      <c r="H27" s="191">
        <v>54</v>
      </c>
      <c r="I27" s="192"/>
      <c r="J27" s="200"/>
      <c r="K27" s="201"/>
      <c r="L27" s="5"/>
      <c r="M27" s="6">
        <f t="shared" si="1"/>
        <v>0</v>
      </c>
      <c r="N27" s="6">
        <f>M27+K27+I27</f>
        <v>0</v>
      </c>
      <c r="O27" s="186"/>
      <c r="P27" s="186"/>
      <c r="Q27" s="189"/>
      <c r="R27" s="51" t="s">
        <v>481</v>
      </c>
    </row>
    <row r="28" spans="1:18" ht="28.8">
      <c r="A28" s="197"/>
      <c r="B28" s="5" t="s">
        <v>534</v>
      </c>
      <c r="C28" s="197"/>
      <c r="D28" s="5">
        <v>1995</v>
      </c>
      <c r="E28" s="197"/>
      <c r="F28" s="5" t="s">
        <v>674</v>
      </c>
      <c r="G28" s="197"/>
      <c r="H28" s="191">
        <v>66</v>
      </c>
      <c r="I28" s="192"/>
      <c r="J28" s="202"/>
      <c r="K28" s="203"/>
      <c r="L28" s="5"/>
      <c r="M28" s="6">
        <f t="shared" si="1"/>
        <v>0</v>
      </c>
      <c r="N28" s="6">
        <f>M28+K28+I28</f>
        <v>0</v>
      </c>
      <c r="O28" s="187"/>
      <c r="P28" s="187"/>
      <c r="Q28" s="190"/>
      <c r="R28" s="51" t="s">
        <v>488</v>
      </c>
    </row>
    <row r="29" spans="1:18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1"/>
    </row>
    <row r="30" spans="1:18" ht="18">
      <c r="A30" s="2" t="s">
        <v>262</v>
      </c>
      <c r="B30" s="119" t="s">
        <v>0</v>
      </c>
      <c r="C30" s="119" t="s">
        <v>214</v>
      </c>
      <c r="D30" s="114" t="s">
        <v>1</v>
      </c>
      <c r="E30" s="115" t="s">
        <v>13</v>
      </c>
      <c r="F30" s="114" t="s">
        <v>11</v>
      </c>
      <c r="G30" s="114" t="s">
        <v>260</v>
      </c>
      <c r="H30" s="148" t="s">
        <v>2</v>
      </c>
      <c r="I30" s="149"/>
      <c r="J30" s="148" t="s">
        <v>261</v>
      </c>
      <c r="K30" s="149"/>
      <c r="L30" s="112" t="s">
        <v>6</v>
      </c>
      <c r="M30" s="112"/>
      <c r="N30" s="113" t="s">
        <v>7</v>
      </c>
      <c r="O30" s="114" t="s">
        <v>8</v>
      </c>
      <c r="P30" s="115" t="s">
        <v>9</v>
      </c>
      <c r="Q30" s="118" t="s">
        <v>10</v>
      </c>
      <c r="R30" s="183" t="s">
        <v>556</v>
      </c>
    </row>
    <row r="31" spans="1:18" ht="14.4" customHeight="1">
      <c r="A31" s="112" t="s">
        <v>12</v>
      </c>
      <c r="B31" s="120"/>
      <c r="C31" s="120"/>
      <c r="D31" s="114"/>
      <c r="E31" s="116"/>
      <c r="F31" s="114"/>
      <c r="G31" s="114"/>
      <c r="H31" s="150"/>
      <c r="I31" s="151"/>
      <c r="J31" s="204"/>
      <c r="K31" s="205"/>
      <c r="L31" s="112"/>
      <c r="M31" s="112"/>
      <c r="N31" s="113"/>
      <c r="O31" s="114"/>
      <c r="P31" s="116"/>
      <c r="Q31" s="118"/>
      <c r="R31" s="183"/>
    </row>
    <row r="32" spans="1:18">
      <c r="A32" s="112"/>
      <c r="B32" s="121"/>
      <c r="C32" s="121"/>
      <c r="D32" s="114"/>
      <c r="E32" s="117"/>
      <c r="F32" s="114"/>
      <c r="G32" s="114"/>
      <c r="H32" s="193" t="s">
        <v>259</v>
      </c>
      <c r="I32" s="194"/>
      <c r="J32" s="150"/>
      <c r="K32" s="151"/>
      <c r="L32" s="3" t="s">
        <v>3</v>
      </c>
      <c r="M32" s="4" t="s">
        <v>4</v>
      </c>
      <c r="N32" s="113"/>
      <c r="O32" s="114"/>
      <c r="P32" s="117"/>
      <c r="Q32" s="118"/>
      <c r="R32" s="183"/>
    </row>
    <row r="33" spans="1:18">
      <c r="A33" s="195" t="s">
        <v>288</v>
      </c>
      <c r="B33" s="5" t="s">
        <v>294</v>
      </c>
      <c r="C33" s="195" t="s">
        <v>305</v>
      </c>
      <c r="D33" s="5">
        <v>1990</v>
      </c>
      <c r="E33" s="195" t="s">
        <v>304</v>
      </c>
      <c r="F33" s="5" t="s">
        <v>611</v>
      </c>
      <c r="G33" s="195">
        <f>SUM(F33:F36)</f>
        <v>0</v>
      </c>
      <c r="H33" s="191">
        <v>58</v>
      </c>
      <c r="I33" s="192"/>
      <c r="J33" s="198">
        <v>198</v>
      </c>
      <c r="K33" s="199"/>
      <c r="L33" s="5"/>
      <c r="M33" s="6">
        <f t="shared" ref="M33:M36" si="2">L33*1.5</f>
        <v>0</v>
      </c>
      <c r="N33" s="6">
        <f>M33+K33+I33</f>
        <v>0</v>
      </c>
      <c r="O33" s="185">
        <v>1</v>
      </c>
      <c r="P33" s="185">
        <v>2</v>
      </c>
      <c r="Q33" s="188">
        <v>18</v>
      </c>
      <c r="R33" s="5" t="s">
        <v>295</v>
      </c>
    </row>
    <row r="34" spans="1:18">
      <c r="A34" s="196"/>
      <c r="B34" s="5" t="s">
        <v>296</v>
      </c>
      <c r="C34" s="196"/>
      <c r="D34" s="5">
        <v>2006</v>
      </c>
      <c r="E34" s="196"/>
      <c r="F34" s="5" t="s">
        <v>612</v>
      </c>
      <c r="G34" s="196"/>
      <c r="H34" s="191">
        <v>37</v>
      </c>
      <c r="I34" s="192"/>
      <c r="J34" s="200"/>
      <c r="K34" s="201"/>
      <c r="L34" s="5"/>
      <c r="M34" s="6">
        <f t="shared" si="2"/>
        <v>0</v>
      </c>
      <c r="N34" s="6">
        <f>M34+K34+I34</f>
        <v>0</v>
      </c>
      <c r="O34" s="186"/>
      <c r="P34" s="186"/>
      <c r="Q34" s="189"/>
      <c r="R34" s="5" t="s">
        <v>295</v>
      </c>
    </row>
    <row r="35" spans="1:18">
      <c r="A35" s="196"/>
      <c r="B35" s="5" t="s">
        <v>297</v>
      </c>
      <c r="C35" s="196"/>
      <c r="D35" s="5">
        <v>1978</v>
      </c>
      <c r="E35" s="196"/>
      <c r="F35" s="5" t="s">
        <v>613</v>
      </c>
      <c r="G35" s="196"/>
      <c r="H35" s="191">
        <v>58</v>
      </c>
      <c r="I35" s="192"/>
      <c r="J35" s="200"/>
      <c r="K35" s="201"/>
      <c r="L35" s="5"/>
      <c r="M35" s="6">
        <f t="shared" si="2"/>
        <v>0</v>
      </c>
      <c r="N35" s="6">
        <f>M35+K35+I35</f>
        <v>0</v>
      </c>
      <c r="O35" s="186"/>
      <c r="P35" s="186"/>
      <c r="Q35" s="189"/>
      <c r="R35" s="5" t="s">
        <v>297</v>
      </c>
    </row>
    <row r="36" spans="1:18">
      <c r="A36" s="197"/>
      <c r="B36" s="5" t="s">
        <v>293</v>
      </c>
      <c r="C36" s="197"/>
      <c r="D36" s="5">
        <v>1981</v>
      </c>
      <c r="E36" s="197"/>
      <c r="F36" s="5" t="s">
        <v>700</v>
      </c>
      <c r="G36" s="197"/>
      <c r="H36" s="191">
        <v>45</v>
      </c>
      <c r="I36" s="192"/>
      <c r="J36" s="202"/>
      <c r="K36" s="203"/>
      <c r="L36" s="5"/>
      <c r="M36" s="6">
        <f t="shared" si="2"/>
        <v>0</v>
      </c>
      <c r="N36" s="6">
        <f>M36+K36+I36</f>
        <v>0</v>
      </c>
      <c r="O36" s="187"/>
      <c r="P36" s="187"/>
      <c r="Q36" s="190"/>
      <c r="R36" s="5" t="s">
        <v>293</v>
      </c>
    </row>
    <row r="37" spans="1:18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1"/>
    </row>
    <row r="38" spans="1:18" ht="18">
      <c r="A38" s="2" t="s">
        <v>262</v>
      </c>
      <c r="B38" s="119" t="s">
        <v>0</v>
      </c>
      <c r="C38" s="119" t="s">
        <v>214</v>
      </c>
      <c r="D38" s="114" t="s">
        <v>1</v>
      </c>
      <c r="E38" s="115" t="s">
        <v>13</v>
      </c>
      <c r="F38" s="114" t="s">
        <v>11</v>
      </c>
      <c r="G38" s="114" t="s">
        <v>260</v>
      </c>
      <c r="H38" s="148" t="s">
        <v>2</v>
      </c>
      <c r="I38" s="149"/>
      <c r="J38" s="148" t="s">
        <v>261</v>
      </c>
      <c r="K38" s="149"/>
      <c r="L38" s="112" t="s">
        <v>6</v>
      </c>
      <c r="M38" s="112"/>
      <c r="N38" s="113" t="s">
        <v>7</v>
      </c>
      <c r="O38" s="114" t="s">
        <v>8</v>
      </c>
      <c r="P38" s="115" t="s">
        <v>9</v>
      </c>
      <c r="Q38" s="118" t="s">
        <v>10</v>
      </c>
      <c r="R38" s="183" t="s">
        <v>556</v>
      </c>
    </row>
    <row r="39" spans="1:18" ht="14.4" customHeight="1">
      <c r="A39" s="112" t="s">
        <v>12</v>
      </c>
      <c r="B39" s="120"/>
      <c r="C39" s="120"/>
      <c r="D39" s="114"/>
      <c r="E39" s="116"/>
      <c r="F39" s="114"/>
      <c r="G39" s="114"/>
      <c r="H39" s="150"/>
      <c r="I39" s="151"/>
      <c r="J39" s="204"/>
      <c r="K39" s="205"/>
      <c r="L39" s="112"/>
      <c r="M39" s="112"/>
      <c r="N39" s="113"/>
      <c r="O39" s="114"/>
      <c r="P39" s="116"/>
      <c r="Q39" s="118"/>
      <c r="R39" s="183"/>
    </row>
    <row r="40" spans="1:18">
      <c r="A40" s="112"/>
      <c r="B40" s="121"/>
      <c r="C40" s="121"/>
      <c r="D40" s="114"/>
      <c r="E40" s="117"/>
      <c r="F40" s="114"/>
      <c r="G40" s="114"/>
      <c r="H40" s="193" t="s">
        <v>259</v>
      </c>
      <c r="I40" s="194"/>
      <c r="J40" s="150"/>
      <c r="K40" s="151"/>
      <c r="L40" s="3" t="s">
        <v>3</v>
      </c>
      <c r="M40" s="4" t="s">
        <v>4</v>
      </c>
      <c r="N40" s="113"/>
      <c r="O40" s="114"/>
      <c r="P40" s="117"/>
      <c r="Q40" s="118"/>
      <c r="R40" s="183"/>
    </row>
    <row r="41" spans="1:18">
      <c r="A41" s="195" t="s">
        <v>288</v>
      </c>
      <c r="B41" s="5" t="s">
        <v>287</v>
      </c>
      <c r="C41" s="195" t="s">
        <v>306</v>
      </c>
      <c r="D41" s="5">
        <v>1975</v>
      </c>
      <c r="E41" s="195" t="s">
        <v>21</v>
      </c>
      <c r="F41" s="5" t="s">
        <v>609</v>
      </c>
      <c r="G41" s="195">
        <f>SUM(F41:F44)</f>
        <v>0</v>
      </c>
      <c r="H41" s="191">
        <v>40</v>
      </c>
      <c r="I41" s="192"/>
      <c r="J41" s="198">
        <f>SUM(H41:I44)</f>
        <v>155</v>
      </c>
      <c r="K41" s="199"/>
      <c r="L41" s="5"/>
      <c r="M41" s="6">
        <f t="shared" ref="M41:M44" si="3">L41*1.5</f>
        <v>0</v>
      </c>
      <c r="N41" s="6">
        <f>M41+K41+I41</f>
        <v>0</v>
      </c>
      <c r="O41" s="185">
        <v>1</v>
      </c>
      <c r="P41" s="185">
        <v>1</v>
      </c>
      <c r="Q41" s="188">
        <v>20</v>
      </c>
      <c r="R41" s="5" t="s">
        <v>287</v>
      </c>
    </row>
    <row r="42" spans="1:18">
      <c r="A42" s="196"/>
      <c r="B42" s="5" t="s">
        <v>291</v>
      </c>
      <c r="C42" s="196"/>
      <c r="D42" s="5">
        <v>1984</v>
      </c>
      <c r="E42" s="196"/>
      <c r="F42" s="5" t="s">
        <v>610</v>
      </c>
      <c r="G42" s="196"/>
      <c r="H42" s="191">
        <v>30</v>
      </c>
      <c r="I42" s="192"/>
      <c r="J42" s="200"/>
      <c r="K42" s="201"/>
      <c r="L42" s="5"/>
      <c r="M42" s="6">
        <f t="shared" si="3"/>
        <v>0</v>
      </c>
      <c r="N42" s="6">
        <f>M42+K42+I42</f>
        <v>0</v>
      </c>
      <c r="O42" s="186"/>
      <c r="P42" s="186"/>
      <c r="Q42" s="189"/>
      <c r="R42" s="5" t="s">
        <v>292</v>
      </c>
    </row>
    <row r="43" spans="1:18">
      <c r="A43" s="196"/>
      <c r="B43" s="5" t="s">
        <v>297</v>
      </c>
      <c r="C43" s="196"/>
      <c r="D43" s="5">
        <v>1978</v>
      </c>
      <c r="E43" s="196"/>
      <c r="F43" s="5" t="s">
        <v>613</v>
      </c>
      <c r="G43" s="196"/>
      <c r="H43" s="191">
        <v>35</v>
      </c>
      <c r="I43" s="192"/>
      <c r="J43" s="200"/>
      <c r="K43" s="201"/>
      <c r="L43" s="5"/>
      <c r="M43" s="6">
        <f t="shared" si="3"/>
        <v>0</v>
      </c>
      <c r="N43" s="6">
        <f>M43+K43+I43</f>
        <v>0</v>
      </c>
      <c r="O43" s="186"/>
      <c r="P43" s="186"/>
      <c r="Q43" s="189"/>
      <c r="R43" s="5" t="s">
        <v>297</v>
      </c>
    </row>
    <row r="44" spans="1:18">
      <c r="A44" s="197"/>
      <c r="B44" s="5" t="s">
        <v>293</v>
      </c>
      <c r="C44" s="197"/>
      <c r="D44" s="5">
        <v>1981</v>
      </c>
      <c r="E44" s="197"/>
      <c r="F44" s="5" t="s">
        <v>700</v>
      </c>
      <c r="G44" s="197"/>
      <c r="H44" s="191">
        <v>50</v>
      </c>
      <c r="I44" s="192"/>
      <c r="J44" s="202"/>
      <c r="K44" s="203"/>
      <c r="L44" s="5"/>
      <c r="M44" s="6">
        <f t="shared" si="3"/>
        <v>0</v>
      </c>
      <c r="N44" s="6">
        <f>M44+K44+I44</f>
        <v>0</v>
      </c>
      <c r="O44" s="187"/>
      <c r="P44" s="187"/>
      <c r="Q44" s="190"/>
      <c r="R44" s="5" t="s">
        <v>293</v>
      </c>
    </row>
    <row r="45" spans="1:18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1"/>
    </row>
    <row r="47" spans="1:18">
      <c r="A47" t="s">
        <v>571</v>
      </c>
      <c r="H47" t="s">
        <v>572</v>
      </c>
    </row>
  </sheetData>
  <mergeCells count="127">
    <mergeCell ref="R38:R40"/>
    <mergeCell ref="R30:R32"/>
    <mergeCell ref="R22:R24"/>
    <mergeCell ref="R14:R16"/>
    <mergeCell ref="G6:I6"/>
    <mergeCell ref="J6:Q7"/>
    <mergeCell ref="G7:I7"/>
    <mergeCell ref="G9:I9"/>
    <mergeCell ref="J9:Q10"/>
    <mergeCell ref="G10:I10"/>
    <mergeCell ref="J25:K28"/>
    <mergeCell ref="O25:O28"/>
    <mergeCell ref="P25:P28"/>
    <mergeCell ref="Q25:Q28"/>
    <mergeCell ref="H26:I26"/>
    <mergeCell ref="H27:I27"/>
    <mergeCell ref="H28:I28"/>
    <mergeCell ref="N22:N24"/>
    <mergeCell ref="O22:O24"/>
    <mergeCell ref="P22:P24"/>
    <mergeCell ref="Q22:Q24"/>
    <mergeCell ref="Q30:Q32"/>
    <mergeCell ref="P30:P32"/>
    <mergeCell ref="P33:P36"/>
    <mergeCell ref="G2:I3"/>
    <mergeCell ref="J2:Q2"/>
    <mergeCell ref="J3:Q3"/>
    <mergeCell ref="G4:I5"/>
    <mergeCell ref="J4:Q4"/>
    <mergeCell ref="J5:Q5"/>
    <mergeCell ref="L14:M15"/>
    <mergeCell ref="N14:N16"/>
    <mergeCell ref="O14:O16"/>
    <mergeCell ref="P14:P16"/>
    <mergeCell ref="Q14:Q16"/>
    <mergeCell ref="G11:I11"/>
    <mergeCell ref="Q17:Q20"/>
    <mergeCell ref="C17:C20"/>
    <mergeCell ref="E17:E20"/>
    <mergeCell ref="O17:O20"/>
    <mergeCell ref="P17:P20"/>
    <mergeCell ref="D12:E12"/>
    <mergeCell ref="G12:I12"/>
    <mergeCell ref="B14:B16"/>
    <mergeCell ref="D14:D16"/>
    <mergeCell ref="E14:E16"/>
    <mergeCell ref="G14:G16"/>
    <mergeCell ref="H14:I15"/>
    <mergeCell ref="F14:F16"/>
    <mergeCell ref="H20:I20"/>
    <mergeCell ref="G17:G20"/>
    <mergeCell ref="A17:A20"/>
    <mergeCell ref="C14:C16"/>
    <mergeCell ref="J14:K16"/>
    <mergeCell ref="J17:K20"/>
    <mergeCell ref="H16:I16"/>
    <mergeCell ref="H17:I17"/>
    <mergeCell ref="H18:I18"/>
    <mergeCell ref="H19:I19"/>
    <mergeCell ref="A15:A16"/>
    <mergeCell ref="A23:A24"/>
    <mergeCell ref="H24:I24"/>
    <mergeCell ref="A25:A28"/>
    <mergeCell ref="C25:C28"/>
    <mergeCell ref="E25:E28"/>
    <mergeCell ref="G25:G28"/>
    <mergeCell ref="H25:I25"/>
    <mergeCell ref="J22:K24"/>
    <mergeCell ref="L22:M23"/>
    <mergeCell ref="B22:B24"/>
    <mergeCell ref="C22:C24"/>
    <mergeCell ref="D22:D24"/>
    <mergeCell ref="E22:E24"/>
    <mergeCell ref="F22:F24"/>
    <mergeCell ref="G22:G24"/>
    <mergeCell ref="H22:I23"/>
    <mergeCell ref="A31:A32"/>
    <mergeCell ref="H32:I32"/>
    <mergeCell ref="A33:A36"/>
    <mergeCell ref="C33:C36"/>
    <mergeCell ref="E33:E36"/>
    <mergeCell ref="G33:G36"/>
    <mergeCell ref="H33:I33"/>
    <mergeCell ref="J33:K36"/>
    <mergeCell ref="O33:O36"/>
    <mergeCell ref="H30:I31"/>
    <mergeCell ref="J30:K32"/>
    <mergeCell ref="L30:M31"/>
    <mergeCell ref="N30:N32"/>
    <mergeCell ref="O30:O32"/>
    <mergeCell ref="B30:B32"/>
    <mergeCell ref="C30:C32"/>
    <mergeCell ref="D30:D32"/>
    <mergeCell ref="E30:E32"/>
    <mergeCell ref="F30:F32"/>
    <mergeCell ref="G30:G32"/>
    <mergeCell ref="Q33:Q36"/>
    <mergeCell ref="H34:I34"/>
    <mergeCell ref="H35:I35"/>
    <mergeCell ref="H36:I36"/>
    <mergeCell ref="B38:B40"/>
    <mergeCell ref="C38:C40"/>
    <mergeCell ref="D38:D40"/>
    <mergeCell ref="E38:E40"/>
    <mergeCell ref="F38:F40"/>
    <mergeCell ref="O41:O44"/>
    <mergeCell ref="P41:P44"/>
    <mergeCell ref="Q41:Q44"/>
    <mergeCell ref="H42:I42"/>
    <mergeCell ref="H43:I43"/>
    <mergeCell ref="H44:I44"/>
    <mergeCell ref="P38:P40"/>
    <mergeCell ref="Q38:Q40"/>
    <mergeCell ref="A39:A40"/>
    <mergeCell ref="H40:I40"/>
    <mergeCell ref="A41:A44"/>
    <mergeCell ref="C41:C44"/>
    <mergeCell ref="E41:E44"/>
    <mergeCell ref="G41:G44"/>
    <mergeCell ref="H41:I41"/>
    <mergeCell ref="J41:K44"/>
    <mergeCell ref="G38:G40"/>
    <mergeCell ref="H38:I39"/>
    <mergeCell ref="J38:K40"/>
    <mergeCell ref="L38:M39"/>
    <mergeCell ref="N38:N40"/>
    <mergeCell ref="O38:O40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6" tint="0.39997558519241921"/>
  </sheetPr>
  <dimension ref="A1:R39"/>
  <sheetViews>
    <sheetView topLeftCell="B7" workbookViewId="0">
      <selection activeCell="J9" sqref="J9:Q10"/>
    </sheetView>
  </sheetViews>
  <sheetFormatPr defaultRowHeight="14.4"/>
  <cols>
    <col min="1" max="1" width="43.5546875" customWidth="1"/>
    <col min="2" max="3" width="32.44140625" customWidth="1"/>
    <col min="12" max="14" width="0" hidden="1" customWidth="1"/>
    <col min="18" max="18" width="17.44140625" customWidth="1"/>
  </cols>
  <sheetData>
    <row r="1" spans="1:18">
      <c r="A1" s="14"/>
      <c r="B1" s="15"/>
      <c r="C1" s="15"/>
      <c r="D1" s="15"/>
      <c r="E1" s="15"/>
      <c r="F1" s="15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ht="14.4" customHeight="1">
      <c r="A2" s="26"/>
      <c r="B2" s="26"/>
      <c r="C2" s="26"/>
      <c r="D2" s="27"/>
      <c r="E2" s="28"/>
      <c r="F2" s="27"/>
      <c r="G2" s="104" t="s">
        <v>22</v>
      </c>
      <c r="H2" s="105"/>
      <c r="I2" s="105"/>
      <c r="J2" s="106" t="s">
        <v>28</v>
      </c>
      <c r="K2" s="106"/>
      <c r="L2" s="106"/>
      <c r="M2" s="106"/>
      <c r="N2" s="106"/>
      <c r="O2" s="106"/>
      <c r="P2" s="106"/>
      <c r="Q2" s="106"/>
    </row>
    <row r="3" spans="1:18" ht="14.4" customHeight="1">
      <c r="A3" s="26"/>
      <c r="B3" s="26"/>
      <c r="C3" s="26"/>
      <c r="D3" s="27"/>
      <c r="E3" s="28"/>
      <c r="F3" s="27"/>
      <c r="G3" s="104"/>
      <c r="H3" s="105"/>
      <c r="I3" s="105"/>
      <c r="J3" s="106" t="s">
        <v>29</v>
      </c>
      <c r="K3" s="106"/>
      <c r="L3" s="106"/>
      <c r="M3" s="106"/>
      <c r="N3" s="106"/>
      <c r="O3" s="106"/>
      <c r="P3" s="106"/>
      <c r="Q3" s="106"/>
    </row>
    <row r="4" spans="1:18" ht="14.4" customHeight="1">
      <c r="A4" s="26"/>
      <c r="B4" s="26"/>
      <c r="C4" s="26"/>
      <c r="D4" s="27"/>
      <c r="E4" s="28"/>
      <c r="F4" s="27"/>
      <c r="G4" s="104" t="s">
        <v>23</v>
      </c>
      <c r="H4" s="105"/>
      <c r="I4" s="105"/>
      <c r="J4" s="106" t="s">
        <v>30</v>
      </c>
      <c r="K4" s="106"/>
      <c r="L4" s="106"/>
      <c r="M4" s="106"/>
      <c r="N4" s="106"/>
      <c r="O4" s="106"/>
      <c r="P4" s="106"/>
      <c r="Q4" s="106"/>
    </row>
    <row r="5" spans="1:18" ht="13.95" customHeight="1">
      <c r="A5" s="26"/>
      <c r="B5" s="26"/>
      <c r="C5" s="26"/>
      <c r="D5" s="27"/>
      <c r="E5" s="28"/>
      <c r="F5" s="27"/>
      <c r="G5" s="104"/>
      <c r="H5" s="105"/>
      <c r="I5" s="105"/>
      <c r="J5" s="106" t="s">
        <v>31</v>
      </c>
      <c r="K5" s="106"/>
      <c r="L5" s="106"/>
      <c r="M5" s="106"/>
      <c r="N5" s="106"/>
      <c r="O5" s="106"/>
      <c r="P5" s="106"/>
      <c r="Q5" s="106"/>
    </row>
    <row r="6" spans="1:18" ht="27.6" customHeight="1">
      <c r="A6" s="17"/>
      <c r="B6" s="17"/>
      <c r="C6" s="17"/>
      <c r="D6" s="17"/>
      <c r="E6" s="17"/>
      <c r="F6" s="17"/>
      <c r="G6" s="107" t="s">
        <v>24</v>
      </c>
      <c r="H6" s="108"/>
      <c r="I6" s="108"/>
      <c r="J6" s="109" t="s">
        <v>32</v>
      </c>
      <c r="K6" s="109"/>
      <c r="L6" s="109"/>
      <c r="M6" s="109"/>
      <c r="N6" s="109"/>
      <c r="O6" s="109"/>
      <c r="P6" s="109"/>
      <c r="Q6" s="109"/>
    </row>
    <row r="7" spans="1:18" ht="27.6" customHeight="1">
      <c r="A7" s="17"/>
      <c r="B7" s="17"/>
      <c r="C7" s="17"/>
      <c r="D7" s="17"/>
      <c r="E7" s="17"/>
      <c r="F7" s="17"/>
      <c r="G7" s="107" t="s">
        <v>25</v>
      </c>
      <c r="H7" s="108"/>
      <c r="I7" s="108"/>
      <c r="J7" s="109"/>
      <c r="K7" s="109"/>
      <c r="L7" s="109"/>
      <c r="M7" s="109"/>
      <c r="N7" s="109"/>
      <c r="O7" s="109"/>
      <c r="P7" s="109"/>
      <c r="Q7" s="109"/>
    </row>
    <row r="8" spans="1:18" ht="15.6">
      <c r="A8" s="17"/>
      <c r="B8" s="17"/>
      <c r="C8" s="17"/>
      <c r="D8" s="17"/>
      <c r="E8" s="17"/>
      <c r="F8" s="17"/>
      <c r="G8" s="18"/>
      <c r="H8" s="19"/>
      <c r="I8" s="17"/>
      <c r="J8" s="21"/>
      <c r="K8" s="20"/>
      <c r="L8" s="21"/>
      <c r="M8" s="21"/>
      <c r="N8" s="22"/>
      <c r="O8" s="23"/>
      <c r="P8" s="23"/>
      <c r="Q8" s="24"/>
    </row>
    <row r="9" spans="1:18" ht="27.6" customHeight="1">
      <c r="A9" s="27"/>
      <c r="B9" s="17"/>
      <c r="C9" s="17"/>
      <c r="D9" s="17"/>
      <c r="E9" s="17"/>
      <c r="F9" s="17"/>
      <c r="G9" s="107" t="s">
        <v>26</v>
      </c>
      <c r="H9" s="108"/>
      <c r="I9" s="108"/>
      <c r="J9" s="110" t="s">
        <v>725</v>
      </c>
      <c r="K9" s="110"/>
      <c r="L9" s="110"/>
      <c r="M9" s="110"/>
      <c r="N9" s="110"/>
      <c r="O9" s="110"/>
      <c r="P9" s="110"/>
      <c r="Q9" s="110"/>
    </row>
    <row r="10" spans="1:18" ht="27.6" customHeight="1">
      <c r="A10" s="29"/>
      <c r="B10" s="25"/>
      <c r="C10" s="25"/>
      <c r="D10" s="17"/>
      <c r="E10" s="17"/>
      <c r="F10" s="17"/>
      <c r="G10" s="107" t="s">
        <v>27</v>
      </c>
      <c r="H10" s="108"/>
      <c r="I10" s="108"/>
      <c r="J10" s="110"/>
      <c r="K10" s="110"/>
      <c r="L10" s="110"/>
      <c r="M10" s="110"/>
      <c r="N10" s="110"/>
      <c r="O10" s="110"/>
      <c r="P10" s="110"/>
      <c r="Q10" s="110"/>
    </row>
    <row r="11" spans="1:18" ht="15.6">
      <c r="A11" s="17"/>
      <c r="B11" s="17"/>
      <c r="C11" s="17"/>
      <c r="D11" s="17"/>
      <c r="E11" s="17"/>
      <c r="F11" s="17"/>
      <c r="G11" s="107"/>
      <c r="H11" s="108"/>
      <c r="I11" s="108"/>
      <c r="J11" s="23"/>
      <c r="K11" s="23"/>
      <c r="L11" s="23"/>
      <c r="M11" s="23"/>
      <c r="N11" s="22"/>
      <c r="O11" s="23"/>
      <c r="P11" s="23"/>
      <c r="Q11" s="24"/>
    </row>
    <row r="12" spans="1:18">
      <c r="A12" s="17"/>
      <c r="B12" s="17"/>
      <c r="C12" s="17"/>
      <c r="D12" s="108"/>
      <c r="E12" s="108"/>
      <c r="F12" s="36"/>
      <c r="G12" s="108"/>
      <c r="H12" s="108"/>
      <c r="I12" s="108"/>
      <c r="J12" s="22"/>
      <c r="K12" s="22"/>
      <c r="L12" s="22"/>
      <c r="M12" s="22"/>
      <c r="N12" s="22"/>
      <c r="O12" s="22"/>
      <c r="P12" s="22"/>
      <c r="Q12" s="22"/>
    </row>
    <row r="13" spans="1:18">
      <c r="A13" s="15"/>
      <c r="B13" s="15"/>
      <c r="C13" s="15"/>
      <c r="D13" s="15"/>
      <c r="E13" s="15"/>
      <c r="F13" s="15"/>
      <c r="G13" s="16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8" ht="18">
      <c r="A14" s="2" t="s">
        <v>263</v>
      </c>
      <c r="B14" s="119" t="s">
        <v>0</v>
      </c>
      <c r="C14" s="119" t="s">
        <v>214</v>
      </c>
      <c r="D14" s="114" t="s">
        <v>1</v>
      </c>
      <c r="E14" s="115" t="s">
        <v>13</v>
      </c>
      <c r="F14" s="114" t="s">
        <v>11</v>
      </c>
      <c r="G14" s="114" t="s">
        <v>260</v>
      </c>
      <c r="H14" s="148" t="s">
        <v>6</v>
      </c>
      <c r="I14" s="149"/>
      <c r="J14" s="148" t="s">
        <v>261</v>
      </c>
      <c r="K14" s="149"/>
      <c r="L14" s="112" t="s">
        <v>6</v>
      </c>
      <c r="M14" s="112"/>
      <c r="N14" s="113" t="s">
        <v>7</v>
      </c>
      <c r="O14" s="114" t="s">
        <v>8</v>
      </c>
      <c r="P14" s="115" t="s">
        <v>9</v>
      </c>
      <c r="Q14" s="118" t="s">
        <v>10</v>
      </c>
      <c r="R14" s="183" t="s">
        <v>556</v>
      </c>
    </row>
    <row r="15" spans="1:18" ht="14.4" customHeight="1">
      <c r="A15" s="112" t="s">
        <v>12</v>
      </c>
      <c r="B15" s="120"/>
      <c r="C15" s="120"/>
      <c r="D15" s="114"/>
      <c r="E15" s="116"/>
      <c r="F15" s="114"/>
      <c r="G15" s="114"/>
      <c r="H15" s="150"/>
      <c r="I15" s="151"/>
      <c r="J15" s="204"/>
      <c r="K15" s="205"/>
      <c r="L15" s="112"/>
      <c r="M15" s="112"/>
      <c r="N15" s="113"/>
      <c r="O15" s="114"/>
      <c r="P15" s="116"/>
      <c r="Q15" s="118"/>
      <c r="R15" s="183"/>
    </row>
    <row r="16" spans="1:18">
      <c r="A16" s="112"/>
      <c r="B16" s="121"/>
      <c r="C16" s="121"/>
      <c r="D16" s="114"/>
      <c r="E16" s="117"/>
      <c r="F16" s="114"/>
      <c r="G16" s="114"/>
      <c r="H16" s="193" t="s">
        <v>259</v>
      </c>
      <c r="I16" s="194"/>
      <c r="J16" s="150"/>
      <c r="K16" s="151"/>
      <c r="L16" s="3" t="s">
        <v>3</v>
      </c>
      <c r="M16" s="4" t="s">
        <v>4</v>
      </c>
      <c r="N16" s="113"/>
      <c r="O16" s="114"/>
      <c r="P16" s="117"/>
      <c r="Q16" s="118"/>
      <c r="R16" s="183"/>
    </row>
    <row r="17" spans="1:18" ht="28.8">
      <c r="A17" s="195" t="s">
        <v>424</v>
      </c>
      <c r="B17" s="5" t="s">
        <v>476</v>
      </c>
      <c r="C17" s="195" t="s">
        <v>551</v>
      </c>
      <c r="D17" s="5">
        <v>2004</v>
      </c>
      <c r="E17" s="195" t="s">
        <v>553</v>
      </c>
      <c r="F17" s="5" t="s">
        <v>660</v>
      </c>
      <c r="G17" s="195">
        <f>SUM(F17:F20)</f>
        <v>0</v>
      </c>
      <c r="H17" s="191">
        <v>33</v>
      </c>
      <c r="I17" s="192"/>
      <c r="J17" s="198">
        <f>SUM(H17:I20)</f>
        <v>128</v>
      </c>
      <c r="K17" s="199"/>
      <c r="L17" s="5"/>
      <c r="M17" s="6">
        <f t="shared" ref="M17:M20" si="0">L17*1.5</f>
        <v>0</v>
      </c>
      <c r="N17" s="6">
        <f>M17+K17+I17</f>
        <v>0</v>
      </c>
      <c r="O17" s="185">
        <v>1</v>
      </c>
      <c r="P17" s="185">
        <v>1</v>
      </c>
      <c r="Q17" s="188">
        <v>20</v>
      </c>
      <c r="R17" s="88" t="s">
        <v>473</v>
      </c>
    </row>
    <row r="18" spans="1:18" ht="43.2">
      <c r="A18" s="196"/>
      <c r="B18" s="5" t="s">
        <v>524</v>
      </c>
      <c r="C18" s="196"/>
      <c r="D18" s="5">
        <v>2004</v>
      </c>
      <c r="E18" s="196"/>
      <c r="F18" s="5" t="s">
        <v>692</v>
      </c>
      <c r="G18" s="196"/>
      <c r="H18" s="191">
        <v>37</v>
      </c>
      <c r="I18" s="192"/>
      <c r="J18" s="200"/>
      <c r="K18" s="201"/>
      <c r="L18" s="5"/>
      <c r="M18" s="6">
        <f t="shared" si="0"/>
        <v>0</v>
      </c>
      <c r="N18" s="6">
        <f>M18+K18+I18</f>
        <v>0</v>
      </c>
      <c r="O18" s="186"/>
      <c r="P18" s="186"/>
      <c r="Q18" s="189"/>
      <c r="R18" s="88" t="s">
        <v>525</v>
      </c>
    </row>
    <row r="19" spans="1:18" ht="28.8">
      <c r="A19" s="196"/>
      <c r="B19" s="5" t="s">
        <v>528</v>
      </c>
      <c r="C19" s="196"/>
      <c r="D19" s="5">
        <v>2003</v>
      </c>
      <c r="E19" s="196"/>
      <c r="F19" s="5" t="s">
        <v>685</v>
      </c>
      <c r="G19" s="196"/>
      <c r="H19" s="191">
        <v>34</v>
      </c>
      <c r="I19" s="192"/>
      <c r="J19" s="200"/>
      <c r="K19" s="201"/>
      <c r="L19" s="5"/>
      <c r="M19" s="6">
        <f t="shared" si="0"/>
        <v>0</v>
      </c>
      <c r="N19" s="6">
        <f>M19+K19+I19</f>
        <v>0</v>
      </c>
      <c r="O19" s="186"/>
      <c r="P19" s="186"/>
      <c r="Q19" s="189"/>
      <c r="R19" s="88" t="s">
        <v>529</v>
      </c>
    </row>
    <row r="20" spans="1:18" ht="49.2" customHeight="1">
      <c r="A20" s="197"/>
      <c r="B20" s="5" t="s">
        <v>482</v>
      </c>
      <c r="C20" s="197"/>
      <c r="D20" s="5">
        <v>2003</v>
      </c>
      <c r="E20" s="197"/>
      <c r="F20" s="5" t="s">
        <v>656</v>
      </c>
      <c r="G20" s="197"/>
      <c r="H20" s="191">
        <v>24</v>
      </c>
      <c r="I20" s="192"/>
      <c r="J20" s="202"/>
      <c r="K20" s="203"/>
      <c r="L20" s="5"/>
      <c r="M20" s="6">
        <f t="shared" si="0"/>
        <v>0</v>
      </c>
      <c r="N20" s="6">
        <f>M20+K20+I20</f>
        <v>0</v>
      </c>
      <c r="O20" s="187"/>
      <c r="P20" s="187"/>
      <c r="Q20" s="190"/>
      <c r="R20" s="88" t="s">
        <v>483</v>
      </c>
    </row>
    <row r="21" spans="1:18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1"/>
    </row>
    <row r="22" spans="1:18" ht="18">
      <c r="A22" s="2" t="s">
        <v>263</v>
      </c>
      <c r="B22" s="119" t="s">
        <v>0</v>
      </c>
      <c r="C22" s="119" t="s">
        <v>214</v>
      </c>
      <c r="D22" s="114" t="s">
        <v>1</v>
      </c>
      <c r="E22" s="115" t="s">
        <v>13</v>
      </c>
      <c r="F22" s="114" t="s">
        <v>11</v>
      </c>
      <c r="G22" s="114" t="s">
        <v>260</v>
      </c>
      <c r="H22" s="148" t="s">
        <v>6</v>
      </c>
      <c r="I22" s="149"/>
      <c r="J22" s="148" t="s">
        <v>261</v>
      </c>
      <c r="K22" s="149"/>
      <c r="L22" s="112" t="s">
        <v>6</v>
      </c>
      <c r="M22" s="112"/>
      <c r="N22" s="113" t="s">
        <v>7</v>
      </c>
      <c r="O22" s="114" t="s">
        <v>8</v>
      </c>
      <c r="P22" s="115" t="s">
        <v>9</v>
      </c>
      <c r="Q22" s="118" t="s">
        <v>10</v>
      </c>
      <c r="R22" s="183" t="s">
        <v>556</v>
      </c>
    </row>
    <row r="23" spans="1:18" ht="14.4" customHeight="1">
      <c r="A23" s="112" t="s">
        <v>12</v>
      </c>
      <c r="B23" s="120"/>
      <c r="C23" s="120"/>
      <c r="D23" s="114"/>
      <c r="E23" s="116"/>
      <c r="F23" s="114"/>
      <c r="G23" s="114"/>
      <c r="H23" s="150"/>
      <c r="I23" s="151"/>
      <c r="J23" s="204"/>
      <c r="K23" s="205"/>
      <c r="L23" s="112"/>
      <c r="M23" s="112"/>
      <c r="N23" s="113"/>
      <c r="O23" s="114"/>
      <c r="P23" s="116"/>
      <c r="Q23" s="118"/>
      <c r="R23" s="183"/>
    </row>
    <row r="24" spans="1:18">
      <c r="A24" s="112"/>
      <c r="B24" s="121"/>
      <c r="C24" s="121"/>
      <c r="D24" s="114"/>
      <c r="E24" s="117"/>
      <c r="F24" s="114"/>
      <c r="G24" s="114"/>
      <c r="H24" s="193" t="s">
        <v>259</v>
      </c>
      <c r="I24" s="194"/>
      <c r="J24" s="150"/>
      <c r="K24" s="151"/>
      <c r="L24" s="3" t="s">
        <v>3</v>
      </c>
      <c r="M24" s="4" t="s">
        <v>4</v>
      </c>
      <c r="N24" s="113"/>
      <c r="O24" s="114"/>
      <c r="P24" s="117"/>
      <c r="Q24" s="118"/>
      <c r="R24" s="183"/>
    </row>
    <row r="25" spans="1:18" ht="72">
      <c r="A25" s="195" t="s">
        <v>424</v>
      </c>
      <c r="B25" s="5" t="s">
        <v>497</v>
      </c>
      <c r="C25" s="195" t="s">
        <v>305</v>
      </c>
      <c r="D25" s="5">
        <v>2002</v>
      </c>
      <c r="E25" s="195" t="s">
        <v>553</v>
      </c>
      <c r="F25" s="5" t="s">
        <v>657</v>
      </c>
      <c r="G25" s="195">
        <f>SUM(F25:F28)</f>
        <v>0</v>
      </c>
      <c r="H25" s="191">
        <v>34</v>
      </c>
      <c r="I25" s="192"/>
      <c r="J25" s="198">
        <f>SUM(H25:I28)</f>
        <v>98</v>
      </c>
      <c r="K25" s="199"/>
      <c r="L25" s="5"/>
      <c r="M25" s="6">
        <f t="shared" ref="M25:M28" si="1">L25*1.5</f>
        <v>0</v>
      </c>
      <c r="N25" s="6">
        <f>M25+K25+I25</f>
        <v>0</v>
      </c>
      <c r="O25" s="185">
        <v>1</v>
      </c>
      <c r="P25" s="185">
        <v>1</v>
      </c>
      <c r="Q25" s="188">
        <v>20</v>
      </c>
      <c r="R25" s="51" t="s">
        <v>498</v>
      </c>
    </row>
    <row r="26" spans="1:18" ht="72">
      <c r="A26" s="196"/>
      <c r="B26" s="5" t="s">
        <v>550</v>
      </c>
      <c r="C26" s="196"/>
      <c r="D26" s="5">
        <v>2004</v>
      </c>
      <c r="E26" s="196"/>
      <c r="F26" s="5" t="s">
        <v>696</v>
      </c>
      <c r="G26" s="196"/>
      <c r="H26" s="191">
        <v>25</v>
      </c>
      <c r="I26" s="192"/>
      <c r="J26" s="200"/>
      <c r="K26" s="201"/>
      <c r="L26" s="5"/>
      <c r="M26" s="6">
        <f t="shared" si="1"/>
        <v>0</v>
      </c>
      <c r="N26" s="6">
        <f>M26+K26+I26</f>
        <v>0</v>
      </c>
      <c r="O26" s="186"/>
      <c r="P26" s="186"/>
      <c r="Q26" s="189"/>
      <c r="R26" s="51" t="s">
        <v>552</v>
      </c>
    </row>
    <row r="27" spans="1:18" ht="28.8">
      <c r="A27" s="196"/>
      <c r="B27" s="5" t="s">
        <v>532</v>
      </c>
      <c r="C27" s="196"/>
      <c r="D27" s="5">
        <v>1991</v>
      </c>
      <c r="E27" s="196"/>
      <c r="F27" s="5" t="s">
        <v>683</v>
      </c>
      <c r="G27" s="196"/>
      <c r="H27" s="191">
        <v>15</v>
      </c>
      <c r="I27" s="192"/>
      <c r="J27" s="200"/>
      <c r="K27" s="201"/>
      <c r="L27" s="5"/>
      <c r="M27" s="6">
        <f t="shared" si="1"/>
        <v>0</v>
      </c>
      <c r="N27" s="6">
        <f>M27+K27+I27</f>
        <v>0</v>
      </c>
      <c r="O27" s="186"/>
      <c r="P27" s="186"/>
      <c r="Q27" s="189"/>
      <c r="R27" s="51" t="s">
        <v>533</v>
      </c>
    </row>
    <row r="28" spans="1:18" ht="28.8">
      <c r="A28" s="197"/>
      <c r="B28" s="5" t="s">
        <v>504</v>
      </c>
      <c r="C28" s="197"/>
      <c r="D28" s="5">
        <v>2001</v>
      </c>
      <c r="E28" s="197"/>
      <c r="F28" s="5" t="s">
        <v>666</v>
      </c>
      <c r="G28" s="197"/>
      <c r="H28" s="191">
        <v>24</v>
      </c>
      <c r="I28" s="192"/>
      <c r="J28" s="202"/>
      <c r="K28" s="203"/>
      <c r="L28" s="5"/>
      <c r="M28" s="6">
        <f t="shared" si="1"/>
        <v>0</v>
      </c>
      <c r="N28" s="6">
        <f>M28+K28+I28</f>
        <v>0</v>
      </c>
      <c r="O28" s="187"/>
      <c r="P28" s="187"/>
      <c r="Q28" s="190"/>
      <c r="R28" s="51" t="s">
        <v>505</v>
      </c>
    </row>
    <row r="29" spans="1:18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1"/>
    </row>
    <row r="30" spans="1:18" ht="18">
      <c r="A30" s="2" t="s">
        <v>263</v>
      </c>
      <c r="B30" s="119" t="s">
        <v>0</v>
      </c>
      <c r="C30" s="119" t="s">
        <v>214</v>
      </c>
      <c r="D30" s="114" t="s">
        <v>1</v>
      </c>
      <c r="E30" s="115" t="s">
        <v>13</v>
      </c>
      <c r="F30" s="114" t="s">
        <v>11</v>
      </c>
      <c r="G30" s="114" t="s">
        <v>260</v>
      </c>
      <c r="H30" s="148" t="s">
        <v>6</v>
      </c>
      <c r="I30" s="149"/>
      <c r="J30" s="148" t="s">
        <v>261</v>
      </c>
      <c r="K30" s="149"/>
      <c r="L30" s="112" t="s">
        <v>6</v>
      </c>
      <c r="M30" s="112"/>
      <c r="N30" s="113" t="s">
        <v>7</v>
      </c>
      <c r="O30" s="114" t="s">
        <v>8</v>
      </c>
      <c r="P30" s="115" t="s">
        <v>9</v>
      </c>
      <c r="Q30" s="118" t="s">
        <v>10</v>
      </c>
      <c r="R30" s="183" t="s">
        <v>556</v>
      </c>
    </row>
    <row r="31" spans="1:18" ht="14.4" customHeight="1">
      <c r="A31" s="112" t="s">
        <v>12</v>
      </c>
      <c r="B31" s="120"/>
      <c r="C31" s="120"/>
      <c r="D31" s="114"/>
      <c r="E31" s="116"/>
      <c r="F31" s="114"/>
      <c r="G31" s="114"/>
      <c r="H31" s="150"/>
      <c r="I31" s="151"/>
      <c r="J31" s="204"/>
      <c r="K31" s="205"/>
      <c r="L31" s="112"/>
      <c r="M31" s="112"/>
      <c r="N31" s="113"/>
      <c r="O31" s="114"/>
      <c r="P31" s="116"/>
      <c r="Q31" s="118"/>
      <c r="R31" s="183"/>
    </row>
    <row r="32" spans="1:18">
      <c r="A32" s="112"/>
      <c r="B32" s="121"/>
      <c r="C32" s="121"/>
      <c r="D32" s="114"/>
      <c r="E32" s="117"/>
      <c r="F32" s="114"/>
      <c r="G32" s="114"/>
      <c r="H32" s="193" t="s">
        <v>259</v>
      </c>
      <c r="I32" s="194"/>
      <c r="J32" s="150"/>
      <c r="K32" s="151"/>
      <c r="L32" s="3" t="s">
        <v>3</v>
      </c>
      <c r="M32" s="4" t="s">
        <v>4</v>
      </c>
      <c r="N32" s="113"/>
      <c r="O32" s="114"/>
      <c r="P32" s="117"/>
      <c r="Q32" s="118"/>
      <c r="R32" s="183"/>
    </row>
    <row r="33" spans="1:18">
      <c r="A33" s="195" t="s">
        <v>288</v>
      </c>
      <c r="B33" s="5" t="s">
        <v>294</v>
      </c>
      <c r="C33" s="195" t="s">
        <v>305</v>
      </c>
      <c r="D33" s="5">
        <v>1990</v>
      </c>
      <c r="E33" s="195" t="s">
        <v>304</v>
      </c>
      <c r="F33" s="5" t="s">
        <v>611</v>
      </c>
      <c r="G33" s="195">
        <f>SUM(F33:F36)</f>
        <v>0</v>
      </c>
      <c r="H33" s="191">
        <v>22</v>
      </c>
      <c r="I33" s="192"/>
      <c r="J33" s="198">
        <f>SUM(H33:I36)</f>
        <v>120</v>
      </c>
      <c r="K33" s="199"/>
      <c r="L33" s="5"/>
      <c r="M33" s="6">
        <f t="shared" ref="M33:M36" si="2">L33*1.5</f>
        <v>0</v>
      </c>
      <c r="N33" s="6">
        <f>M33+K33+I33</f>
        <v>0</v>
      </c>
      <c r="O33" s="185">
        <v>1</v>
      </c>
      <c r="P33" s="185">
        <v>2</v>
      </c>
      <c r="Q33" s="188">
        <v>18</v>
      </c>
      <c r="R33" s="5" t="s">
        <v>295</v>
      </c>
    </row>
    <row r="34" spans="1:18">
      <c r="A34" s="196"/>
      <c r="B34" s="5" t="s">
        <v>296</v>
      </c>
      <c r="C34" s="196"/>
      <c r="D34" s="5">
        <v>2006</v>
      </c>
      <c r="E34" s="196"/>
      <c r="F34" s="5" t="s">
        <v>612</v>
      </c>
      <c r="G34" s="196"/>
      <c r="H34" s="191">
        <v>34</v>
      </c>
      <c r="I34" s="192"/>
      <c r="J34" s="200"/>
      <c r="K34" s="201"/>
      <c r="L34" s="5"/>
      <c r="M34" s="6">
        <f t="shared" si="2"/>
        <v>0</v>
      </c>
      <c r="N34" s="6">
        <f>M34+K34+I34</f>
        <v>0</v>
      </c>
      <c r="O34" s="186"/>
      <c r="P34" s="186"/>
      <c r="Q34" s="189"/>
      <c r="R34" s="5" t="s">
        <v>295</v>
      </c>
    </row>
    <row r="35" spans="1:18">
      <c r="A35" s="196"/>
      <c r="B35" s="5" t="s">
        <v>297</v>
      </c>
      <c r="C35" s="196"/>
      <c r="D35" s="5">
        <v>1978</v>
      </c>
      <c r="E35" s="196"/>
      <c r="F35" s="5" t="s">
        <v>613</v>
      </c>
      <c r="G35" s="196"/>
      <c r="H35" s="191">
        <v>27</v>
      </c>
      <c r="I35" s="192"/>
      <c r="J35" s="200"/>
      <c r="K35" s="201"/>
      <c r="L35" s="5"/>
      <c r="M35" s="6">
        <f t="shared" si="2"/>
        <v>0</v>
      </c>
      <c r="N35" s="6">
        <f>M35+K35+I35</f>
        <v>0</v>
      </c>
      <c r="O35" s="186"/>
      <c r="P35" s="186"/>
      <c r="Q35" s="189"/>
      <c r="R35" s="5" t="s">
        <v>297</v>
      </c>
    </row>
    <row r="36" spans="1:18">
      <c r="A36" s="197"/>
      <c r="B36" s="5" t="s">
        <v>293</v>
      </c>
      <c r="C36" s="197"/>
      <c r="D36" s="5">
        <v>1981</v>
      </c>
      <c r="E36" s="197"/>
      <c r="F36" s="5" t="s">
        <v>700</v>
      </c>
      <c r="G36" s="197"/>
      <c r="H36" s="191">
        <v>37</v>
      </c>
      <c r="I36" s="192"/>
      <c r="J36" s="202"/>
      <c r="K36" s="203"/>
      <c r="L36" s="5"/>
      <c r="M36" s="6">
        <f t="shared" si="2"/>
        <v>0</v>
      </c>
      <c r="N36" s="6">
        <f>M36+K36+I36</f>
        <v>0</v>
      </c>
      <c r="O36" s="187"/>
      <c r="P36" s="187"/>
      <c r="Q36" s="190"/>
      <c r="R36" s="5" t="s">
        <v>293</v>
      </c>
    </row>
    <row r="37" spans="1:18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1"/>
    </row>
    <row r="39" spans="1:18">
      <c r="A39" t="s">
        <v>571</v>
      </c>
      <c r="H39" t="s">
        <v>572</v>
      </c>
    </row>
  </sheetData>
  <mergeCells count="99">
    <mergeCell ref="R30:R32"/>
    <mergeCell ref="R22:R24"/>
    <mergeCell ref="R14:R16"/>
    <mergeCell ref="G6:I6"/>
    <mergeCell ref="J6:Q7"/>
    <mergeCell ref="G7:I7"/>
    <mergeCell ref="G9:I9"/>
    <mergeCell ref="J9:Q10"/>
    <mergeCell ref="G10:I10"/>
    <mergeCell ref="G11:I11"/>
    <mergeCell ref="J17:K20"/>
    <mergeCell ref="O17:O20"/>
    <mergeCell ref="P17:P20"/>
    <mergeCell ref="Q17:Q20"/>
    <mergeCell ref="H18:I18"/>
    <mergeCell ref="H19:I19"/>
    <mergeCell ref="G2:I3"/>
    <mergeCell ref="J2:Q2"/>
    <mergeCell ref="J3:Q3"/>
    <mergeCell ref="G4:I5"/>
    <mergeCell ref="J4:Q4"/>
    <mergeCell ref="J5:Q5"/>
    <mergeCell ref="D12:E12"/>
    <mergeCell ref="G12:I12"/>
    <mergeCell ref="B14:B16"/>
    <mergeCell ref="C14:C16"/>
    <mergeCell ref="D14:D16"/>
    <mergeCell ref="E14:E16"/>
    <mergeCell ref="F14:F16"/>
    <mergeCell ref="G14:G16"/>
    <mergeCell ref="H14:I15"/>
    <mergeCell ref="H20:I20"/>
    <mergeCell ref="A15:A16"/>
    <mergeCell ref="H16:I16"/>
    <mergeCell ref="A17:A20"/>
    <mergeCell ref="C17:C20"/>
    <mergeCell ref="E17:E20"/>
    <mergeCell ref="G17:G20"/>
    <mergeCell ref="H17:I17"/>
    <mergeCell ref="J14:K16"/>
    <mergeCell ref="L14:M15"/>
    <mergeCell ref="N14:N16"/>
    <mergeCell ref="O14:O16"/>
    <mergeCell ref="P14:P16"/>
    <mergeCell ref="Q14:Q16"/>
    <mergeCell ref="Q22:Q24"/>
    <mergeCell ref="A23:A24"/>
    <mergeCell ref="H24:I24"/>
    <mergeCell ref="A25:A28"/>
    <mergeCell ref="C25:C28"/>
    <mergeCell ref="E25:E28"/>
    <mergeCell ref="G25:G28"/>
    <mergeCell ref="H25:I25"/>
    <mergeCell ref="J25:K28"/>
    <mergeCell ref="O25:O28"/>
    <mergeCell ref="H22:I23"/>
    <mergeCell ref="J22:K24"/>
    <mergeCell ref="L22:M23"/>
    <mergeCell ref="N22:N24"/>
    <mergeCell ref="O22:O24"/>
    <mergeCell ref="P22:P24"/>
    <mergeCell ref="B22:B24"/>
    <mergeCell ref="C22:C24"/>
    <mergeCell ref="D22:D24"/>
    <mergeCell ref="E22:E24"/>
    <mergeCell ref="F22:F24"/>
    <mergeCell ref="G22:G24"/>
    <mergeCell ref="P25:P28"/>
    <mergeCell ref="Q25:Q28"/>
    <mergeCell ref="H26:I26"/>
    <mergeCell ref="H27:I27"/>
    <mergeCell ref="H28:I28"/>
    <mergeCell ref="B30:B32"/>
    <mergeCell ref="C30:C32"/>
    <mergeCell ref="D30:D32"/>
    <mergeCell ref="E30:E32"/>
    <mergeCell ref="F30:F32"/>
    <mergeCell ref="O33:O36"/>
    <mergeCell ref="P33:P36"/>
    <mergeCell ref="Q33:Q36"/>
    <mergeCell ref="H34:I34"/>
    <mergeCell ref="H35:I35"/>
    <mergeCell ref="H36:I36"/>
    <mergeCell ref="P30:P32"/>
    <mergeCell ref="Q30:Q32"/>
    <mergeCell ref="A31:A32"/>
    <mergeCell ref="H32:I32"/>
    <mergeCell ref="A33:A36"/>
    <mergeCell ref="C33:C36"/>
    <mergeCell ref="E33:E36"/>
    <mergeCell ref="G33:G36"/>
    <mergeCell ref="H33:I33"/>
    <mergeCell ref="J33:K36"/>
    <mergeCell ref="G30:G32"/>
    <mergeCell ref="H30:I31"/>
    <mergeCell ref="J30:K32"/>
    <mergeCell ref="L30:M31"/>
    <mergeCell ref="N30:N32"/>
    <mergeCell ref="O30:O32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6" tint="0.39997558519241921"/>
  </sheetPr>
  <dimension ref="A1:R23"/>
  <sheetViews>
    <sheetView topLeftCell="B1" workbookViewId="0">
      <selection activeCell="J17" sqref="J17:K20"/>
    </sheetView>
  </sheetViews>
  <sheetFormatPr defaultRowHeight="14.4"/>
  <cols>
    <col min="1" max="1" width="50.6640625" customWidth="1"/>
    <col min="2" max="2" width="32.109375" customWidth="1"/>
    <col min="12" max="14" width="0" hidden="1" customWidth="1"/>
    <col min="17" max="17" width="13.44140625" customWidth="1"/>
    <col min="18" max="18" width="18.21875" customWidth="1"/>
  </cols>
  <sheetData>
    <row r="1" spans="1:18">
      <c r="A1" s="14"/>
      <c r="B1" s="15"/>
      <c r="C1" s="15"/>
      <c r="D1" s="15"/>
      <c r="E1" s="15"/>
      <c r="F1" s="15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ht="14.4" customHeight="1">
      <c r="A2" s="26"/>
      <c r="B2" s="26"/>
      <c r="C2" s="26"/>
      <c r="D2" s="27"/>
      <c r="E2" s="28"/>
      <c r="F2" s="27"/>
      <c r="G2" s="104" t="s">
        <v>22</v>
      </c>
      <c r="H2" s="105"/>
      <c r="I2" s="105"/>
      <c r="J2" s="106" t="s">
        <v>28</v>
      </c>
      <c r="K2" s="106"/>
      <c r="L2" s="106"/>
      <c r="M2" s="106"/>
      <c r="N2" s="106"/>
      <c r="O2" s="106"/>
      <c r="P2" s="106"/>
      <c r="Q2" s="106"/>
    </row>
    <row r="3" spans="1:18" ht="14.4" customHeight="1">
      <c r="A3" s="26"/>
      <c r="B3" s="26"/>
      <c r="C3" s="26"/>
      <c r="D3" s="27"/>
      <c r="E3" s="28"/>
      <c r="F3" s="27"/>
      <c r="G3" s="104"/>
      <c r="H3" s="105"/>
      <c r="I3" s="105"/>
      <c r="J3" s="106" t="s">
        <v>29</v>
      </c>
      <c r="K3" s="106"/>
      <c r="L3" s="106"/>
      <c r="M3" s="106"/>
      <c r="N3" s="106"/>
      <c r="O3" s="106"/>
      <c r="P3" s="106"/>
      <c r="Q3" s="106"/>
    </row>
    <row r="4" spans="1:18" ht="14.4" customHeight="1">
      <c r="A4" s="26"/>
      <c r="B4" s="26"/>
      <c r="C4" s="26"/>
      <c r="D4" s="27"/>
      <c r="E4" s="28"/>
      <c r="F4" s="27"/>
      <c r="G4" s="104" t="s">
        <v>23</v>
      </c>
      <c r="H4" s="105"/>
      <c r="I4" s="105"/>
      <c r="J4" s="106" t="s">
        <v>30</v>
      </c>
      <c r="K4" s="106"/>
      <c r="L4" s="106"/>
      <c r="M4" s="106"/>
      <c r="N4" s="106"/>
      <c r="O4" s="106"/>
      <c r="P4" s="106"/>
      <c r="Q4" s="106"/>
    </row>
    <row r="5" spans="1:18" ht="13.95" customHeight="1">
      <c r="A5" s="26"/>
      <c r="B5" s="26"/>
      <c r="C5" s="26"/>
      <c r="D5" s="27"/>
      <c r="E5" s="28"/>
      <c r="F5" s="27"/>
      <c r="G5" s="104"/>
      <c r="H5" s="105"/>
      <c r="I5" s="105"/>
      <c r="J5" s="106" t="s">
        <v>31</v>
      </c>
      <c r="K5" s="106"/>
      <c r="L5" s="106"/>
      <c r="M5" s="106"/>
      <c r="N5" s="106"/>
      <c r="O5" s="106"/>
      <c r="P5" s="106"/>
      <c r="Q5" s="106"/>
    </row>
    <row r="6" spans="1:18" ht="27.6" customHeight="1">
      <c r="A6" s="17"/>
      <c r="B6" s="17"/>
      <c r="C6" s="17"/>
      <c r="D6" s="17"/>
      <c r="E6" s="17"/>
      <c r="F6" s="17"/>
      <c r="G6" s="107" t="s">
        <v>24</v>
      </c>
      <c r="H6" s="108"/>
      <c r="I6" s="108"/>
      <c r="J6" s="109" t="s">
        <v>32</v>
      </c>
      <c r="K6" s="109"/>
      <c r="L6" s="109"/>
      <c r="M6" s="109"/>
      <c r="N6" s="109"/>
      <c r="O6" s="109"/>
      <c r="P6" s="109"/>
      <c r="Q6" s="109"/>
    </row>
    <row r="7" spans="1:18" ht="27.6" customHeight="1">
      <c r="A7" s="17"/>
      <c r="B7" s="17"/>
      <c r="C7" s="17"/>
      <c r="D7" s="17"/>
      <c r="E7" s="17"/>
      <c r="F7" s="17"/>
      <c r="G7" s="107" t="s">
        <v>25</v>
      </c>
      <c r="H7" s="108"/>
      <c r="I7" s="108"/>
      <c r="J7" s="109"/>
      <c r="K7" s="109"/>
      <c r="L7" s="109"/>
      <c r="M7" s="109"/>
      <c r="N7" s="109"/>
      <c r="O7" s="109"/>
      <c r="P7" s="109"/>
      <c r="Q7" s="109"/>
    </row>
    <row r="8" spans="1:18" ht="15.6">
      <c r="A8" s="17"/>
      <c r="B8" s="17"/>
      <c r="C8" s="17"/>
      <c r="D8" s="17"/>
      <c r="E8" s="17"/>
      <c r="F8" s="17"/>
      <c r="G8" s="18"/>
      <c r="H8" s="19"/>
      <c r="I8" s="17"/>
      <c r="J8" s="21"/>
      <c r="K8" s="20"/>
      <c r="L8" s="21"/>
      <c r="M8" s="21"/>
      <c r="N8" s="22"/>
      <c r="O8" s="23"/>
      <c r="P8" s="23"/>
      <c r="Q8" s="24"/>
    </row>
    <row r="9" spans="1:18" ht="27.6" customHeight="1">
      <c r="A9" s="27"/>
      <c r="B9" s="17"/>
      <c r="C9" s="17"/>
      <c r="D9" s="17"/>
      <c r="E9" s="17"/>
      <c r="F9" s="17"/>
      <c r="G9" s="107" t="s">
        <v>26</v>
      </c>
      <c r="H9" s="108"/>
      <c r="I9" s="108"/>
      <c r="J9" s="110" t="s">
        <v>725</v>
      </c>
      <c r="K9" s="110"/>
      <c r="L9" s="110"/>
      <c r="M9" s="110"/>
      <c r="N9" s="110"/>
      <c r="O9" s="110"/>
      <c r="P9" s="110"/>
      <c r="Q9" s="110"/>
    </row>
    <row r="10" spans="1:18" ht="27.6" customHeight="1">
      <c r="A10" s="29"/>
      <c r="B10" s="25"/>
      <c r="C10" s="25"/>
      <c r="D10" s="17"/>
      <c r="E10" s="17"/>
      <c r="F10" s="17"/>
      <c r="G10" s="107" t="s">
        <v>27</v>
      </c>
      <c r="H10" s="108"/>
      <c r="I10" s="108"/>
      <c r="J10" s="110"/>
      <c r="K10" s="110"/>
      <c r="L10" s="110"/>
      <c r="M10" s="110"/>
      <c r="N10" s="110"/>
      <c r="O10" s="110"/>
      <c r="P10" s="110"/>
      <c r="Q10" s="110"/>
    </row>
    <row r="11" spans="1:18" ht="15.6">
      <c r="A11" s="17"/>
      <c r="B11" s="17"/>
      <c r="C11" s="17"/>
      <c r="D11" s="17"/>
      <c r="E11" s="17"/>
      <c r="F11" s="17"/>
      <c r="G11" s="107"/>
      <c r="H11" s="108"/>
      <c r="I11" s="108"/>
      <c r="J11" s="23"/>
      <c r="K11" s="23"/>
      <c r="L11" s="23"/>
      <c r="M11" s="23"/>
      <c r="N11" s="22"/>
      <c r="O11" s="23"/>
      <c r="P11" s="23"/>
      <c r="Q11" s="24"/>
    </row>
    <row r="12" spans="1:18">
      <c r="A12" s="17"/>
      <c r="B12" s="17"/>
      <c r="C12" s="17"/>
      <c r="D12" s="108"/>
      <c r="E12" s="108"/>
      <c r="F12" s="36"/>
      <c r="G12" s="108"/>
      <c r="H12" s="108"/>
      <c r="I12" s="108"/>
      <c r="J12" s="22"/>
      <c r="K12" s="22"/>
      <c r="L12" s="22"/>
      <c r="M12" s="22"/>
      <c r="N12" s="22"/>
      <c r="O12" s="22"/>
      <c r="P12" s="22"/>
      <c r="Q12" s="22"/>
    </row>
    <row r="13" spans="1:18">
      <c r="A13" s="15"/>
      <c r="B13" s="15"/>
      <c r="C13" s="15"/>
      <c r="D13" s="15"/>
      <c r="E13" s="15"/>
      <c r="F13" s="15"/>
      <c r="G13" s="16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8" ht="18">
      <c r="A14" s="2" t="s">
        <v>347</v>
      </c>
      <c r="B14" s="119" t="s">
        <v>0</v>
      </c>
      <c r="C14" s="119" t="s">
        <v>214</v>
      </c>
      <c r="D14" s="114" t="s">
        <v>1</v>
      </c>
      <c r="E14" s="115" t="s">
        <v>13</v>
      </c>
      <c r="F14" s="114" t="s">
        <v>11</v>
      </c>
      <c r="G14" s="114" t="s">
        <v>260</v>
      </c>
      <c r="H14" s="143" t="s">
        <v>346</v>
      </c>
      <c r="I14" s="209"/>
      <c r="J14" s="148" t="s">
        <v>261</v>
      </c>
      <c r="K14" s="149"/>
      <c r="L14" s="112" t="s">
        <v>6</v>
      </c>
      <c r="M14" s="112"/>
      <c r="N14" s="113" t="s">
        <v>7</v>
      </c>
      <c r="O14" s="114" t="s">
        <v>8</v>
      </c>
      <c r="P14" s="115" t="s">
        <v>9</v>
      </c>
      <c r="Q14" s="114" t="s">
        <v>10</v>
      </c>
      <c r="R14" s="183" t="s">
        <v>556</v>
      </c>
    </row>
    <row r="15" spans="1:18" ht="14.4" customHeight="1">
      <c r="A15" s="112" t="s">
        <v>12</v>
      </c>
      <c r="B15" s="120"/>
      <c r="C15" s="120"/>
      <c r="D15" s="114"/>
      <c r="E15" s="116"/>
      <c r="F15" s="114"/>
      <c r="G15" s="114"/>
      <c r="H15" s="145"/>
      <c r="I15" s="210"/>
      <c r="J15" s="204"/>
      <c r="K15" s="205"/>
      <c r="L15" s="112"/>
      <c r="M15" s="112"/>
      <c r="N15" s="113"/>
      <c r="O15" s="114"/>
      <c r="P15" s="116"/>
      <c r="Q15" s="114"/>
      <c r="R15" s="183"/>
    </row>
    <row r="16" spans="1:18">
      <c r="A16" s="112"/>
      <c r="B16" s="121"/>
      <c r="C16" s="121"/>
      <c r="D16" s="114"/>
      <c r="E16" s="117"/>
      <c r="F16" s="114"/>
      <c r="G16" s="114"/>
      <c r="H16" s="193" t="s">
        <v>259</v>
      </c>
      <c r="I16" s="194"/>
      <c r="J16" s="150"/>
      <c r="K16" s="151"/>
      <c r="L16" s="3" t="s">
        <v>3</v>
      </c>
      <c r="M16" s="4" t="s">
        <v>4</v>
      </c>
      <c r="N16" s="113"/>
      <c r="O16" s="114"/>
      <c r="P16" s="117"/>
      <c r="Q16" s="114"/>
      <c r="R16" s="183"/>
    </row>
    <row r="17" spans="1:18">
      <c r="A17" s="195" t="s">
        <v>311</v>
      </c>
      <c r="B17" s="5" t="s">
        <v>310</v>
      </c>
      <c r="C17" s="206" t="s">
        <v>313</v>
      </c>
      <c r="D17" s="5">
        <v>1984</v>
      </c>
      <c r="E17" s="195" t="s">
        <v>14</v>
      </c>
      <c r="F17" s="5" t="s">
        <v>590</v>
      </c>
      <c r="G17" s="195">
        <f>SUM(F17:F20)</f>
        <v>0</v>
      </c>
      <c r="H17" s="191">
        <v>38</v>
      </c>
      <c r="I17" s="192"/>
      <c r="J17" s="198">
        <f>SUM(H17:I20)</f>
        <v>169</v>
      </c>
      <c r="K17" s="199"/>
      <c r="L17" s="5"/>
      <c r="M17" s="6">
        <f t="shared" ref="M17:M20" si="0">L17*1.5</f>
        <v>0</v>
      </c>
      <c r="N17" s="6">
        <f>M17+K17+I17</f>
        <v>0</v>
      </c>
      <c r="O17" s="185">
        <v>1</v>
      </c>
      <c r="P17" s="185">
        <v>1</v>
      </c>
      <c r="Q17" s="185">
        <v>20</v>
      </c>
      <c r="R17" s="48" t="s">
        <v>312</v>
      </c>
    </row>
    <row r="18" spans="1:18">
      <c r="A18" s="196"/>
      <c r="B18" s="5" t="s">
        <v>315</v>
      </c>
      <c r="C18" s="207"/>
      <c r="D18" s="5">
        <v>1972</v>
      </c>
      <c r="E18" s="196"/>
      <c r="F18" s="5" t="s">
        <v>591</v>
      </c>
      <c r="G18" s="196"/>
      <c r="H18" s="191">
        <v>16</v>
      </c>
      <c r="I18" s="192"/>
      <c r="J18" s="200"/>
      <c r="K18" s="201"/>
      <c r="L18" s="5"/>
      <c r="M18" s="6">
        <f t="shared" si="0"/>
        <v>0</v>
      </c>
      <c r="N18" s="6">
        <f>M18+K18+I18</f>
        <v>0</v>
      </c>
      <c r="O18" s="186"/>
      <c r="P18" s="186"/>
      <c r="Q18" s="186"/>
      <c r="R18" s="48" t="s">
        <v>316</v>
      </c>
    </row>
    <row r="19" spans="1:18">
      <c r="A19" s="196"/>
      <c r="B19" s="5" t="s">
        <v>310</v>
      </c>
      <c r="C19" s="207"/>
      <c r="D19" s="5">
        <v>1984</v>
      </c>
      <c r="E19" s="196"/>
      <c r="F19" s="5" t="s">
        <v>590</v>
      </c>
      <c r="G19" s="196"/>
      <c r="H19" s="191">
        <v>70</v>
      </c>
      <c r="I19" s="192"/>
      <c r="J19" s="200"/>
      <c r="K19" s="201"/>
      <c r="L19" s="5"/>
      <c r="M19" s="6">
        <f t="shared" si="0"/>
        <v>0</v>
      </c>
      <c r="N19" s="6">
        <f>M19+K19+I19</f>
        <v>0</v>
      </c>
      <c r="O19" s="186"/>
      <c r="P19" s="186"/>
      <c r="Q19" s="186"/>
      <c r="R19" s="48" t="s">
        <v>312</v>
      </c>
    </row>
    <row r="20" spans="1:18">
      <c r="A20" s="197"/>
      <c r="B20" s="5" t="s">
        <v>315</v>
      </c>
      <c r="C20" s="208"/>
      <c r="D20" s="5">
        <v>1972</v>
      </c>
      <c r="E20" s="197"/>
      <c r="F20" s="5" t="s">
        <v>591</v>
      </c>
      <c r="G20" s="197"/>
      <c r="H20" s="191">
        <v>45</v>
      </c>
      <c r="I20" s="192"/>
      <c r="J20" s="202"/>
      <c r="K20" s="203"/>
      <c r="L20" s="5"/>
      <c r="M20" s="6">
        <f t="shared" si="0"/>
        <v>0</v>
      </c>
      <c r="N20" s="6">
        <f>M20+K20+I20</f>
        <v>0</v>
      </c>
      <c r="O20" s="187"/>
      <c r="P20" s="187"/>
      <c r="Q20" s="187"/>
      <c r="R20" s="48" t="s">
        <v>316</v>
      </c>
    </row>
    <row r="21" spans="1:18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3" spans="1:18">
      <c r="A23" t="s">
        <v>571</v>
      </c>
      <c r="H23" t="s">
        <v>572</v>
      </c>
    </row>
  </sheetData>
  <mergeCells count="43">
    <mergeCell ref="R14:R16"/>
    <mergeCell ref="G6:I6"/>
    <mergeCell ref="J6:Q7"/>
    <mergeCell ref="G7:I7"/>
    <mergeCell ref="G9:I9"/>
    <mergeCell ref="J9:Q10"/>
    <mergeCell ref="G10:I10"/>
    <mergeCell ref="G11:I11"/>
    <mergeCell ref="O14:O16"/>
    <mergeCell ref="G2:I3"/>
    <mergeCell ref="J2:Q2"/>
    <mergeCell ref="J3:Q3"/>
    <mergeCell ref="G4:I5"/>
    <mergeCell ref="J4:Q4"/>
    <mergeCell ref="J5:Q5"/>
    <mergeCell ref="D12:E12"/>
    <mergeCell ref="G12:I12"/>
    <mergeCell ref="Q14:Q16"/>
    <mergeCell ref="A15:A16"/>
    <mergeCell ref="H16:I16"/>
    <mergeCell ref="P14:P16"/>
    <mergeCell ref="B14:B16"/>
    <mergeCell ref="C14:C16"/>
    <mergeCell ref="D14:D16"/>
    <mergeCell ref="E14:E16"/>
    <mergeCell ref="F14:F16"/>
    <mergeCell ref="G14:G16"/>
    <mergeCell ref="H14:I15"/>
    <mergeCell ref="J14:K16"/>
    <mergeCell ref="L14:M15"/>
    <mergeCell ref="N14:N16"/>
    <mergeCell ref="A17:A20"/>
    <mergeCell ref="C17:C20"/>
    <mergeCell ref="E17:E20"/>
    <mergeCell ref="G17:G20"/>
    <mergeCell ref="H17:I17"/>
    <mergeCell ref="P17:P20"/>
    <mergeCell ref="Q17:Q20"/>
    <mergeCell ref="H18:I18"/>
    <mergeCell ref="H19:I19"/>
    <mergeCell ref="H20:I20"/>
    <mergeCell ref="J17:K20"/>
    <mergeCell ref="O17:O20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4" tint="0.39997558519241921"/>
  </sheetPr>
  <dimension ref="A1:R37"/>
  <sheetViews>
    <sheetView topLeftCell="B13" workbookViewId="0">
      <selection activeCell="G34" sqref="G34"/>
    </sheetView>
  </sheetViews>
  <sheetFormatPr defaultRowHeight="14.4"/>
  <cols>
    <col min="1" max="1" width="52.88671875" customWidth="1"/>
    <col min="4" max="4" width="13.5546875" customWidth="1"/>
    <col min="10" max="13" width="0" hidden="1" customWidth="1"/>
    <col min="16" max="16" width="17.109375" customWidth="1"/>
    <col min="17" max="17" width="24.109375" customWidth="1"/>
    <col min="18" max="18" width="21.21875" customWidth="1"/>
  </cols>
  <sheetData>
    <row r="1" spans="1:18">
      <c r="A1" s="14"/>
      <c r="B1" s="15"/>
      <c r="C1" s="15"/>
      <c r="D1" s="15"/>
      <c r="E1" s="15"/>
      <c r="F1" s="16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ht="14.4" customHeight="1">
      <c r="A2" s="26"/>
      <c r="B2" s="26"/>
      <c r="C2" s="27"/>
      <c r="D2" s="27"/>
      <c r="E2" s="28"/>
      <c r="F2" s="104" t="s">
        <v>22</v>
      </c>
      <c r="G2" s="105"/>
      <c r="H2" s="105"/>
      <c r="I2" s="105"/>
      <c r="J2" s="106" t="s">
        <v>28</v>
      </c>
      <c r="K2" s="106"/>
      <c r="L2" s="106"/>
      <c r="M2" s="106"/>
      <c r="N2" s="106"/>
      <c r="O2" s="106"/>
      <c r="P2" s="106"/>
      <c r="Q2" s="106"/>
    </row>
    <row r="3" spans="1:18" ht="14.4" customHeight="1">
      <c r="A3" s="26"/>
      <c r="B3" s="26"/>
      <c r="C3" s="27"/>
      <c r="D3" s="27"/>
      <c r="E3" s="28"/>
      <c r="F3" s="104"/>
      <c r="G3" s="105"/>
      <c r="H3" s="105"/>
      <c r="I3" s="105"/>
      <c r="J3" s="106" t="s">
        <v>29</v>
      </c>
      <c r="K3" s="106"/>
      <c r="L3" s="106"/>
      <c r="M3" s="106"/>
      <c r="N3" s="106"/>
      <c r="O3" s="106"/>
      <c r="P3" s="106"/>
      <c r="Q3" s="106"/>
    </row>
    <row r="4" spans="1:18" ht="14.4" customHeight="1">
      <c r="A4" s="26"/>
      <c r="B4" s="26"/>
      <c r="C4" s="27"/>
      <c r="D4" s="27"/>
      <c r="E4" s="28"/>
      <c r="F4" s="104" t="s">
        <v>23</v>
      </c>
      <c r="G4" s="105"/>
      <c r="H4" s="105"/>
      <c r="I4" s="105"/>
      <c r="J4" s="106" t="s">
        <v>30</v>
      </c>
      <c r="K4" s="106"/>
      <c r="L4" s="106"/>
      <c r="M4" s="106"/>
      <c r="N4" s="106"/>
      <c r="O4" s="106"/>
      <c r="P4" s="106"/>
      <c r="Q4" s="106"/>
    </row>
    <row r="5" spans="1:18" ht="13.95" customHeight="1">
      <c r="A5" s="26"/>
      <c r="B5" s="26"/>
      <c r="C5" s="27"/>
      <c r="D5" s="27"/>
      <c r="E5" s="28"/>
      <c r="F5" s="104"/>
      <c r="G5" s="105"/>
      <c r="H5" s="105"/>
      <c r="I5" s="105"/>
      <c r="J5" s="106" t="s">
        <v>31</v>
      </c>
      <c r="K5" s="106"/>
      <c r="L5" s="106"/>
      <c r="M5" s="106"/>
      <c r="N5" s="106"/>
      <c r="O5" s="106"/>
      <c r="P5" s="106"/>
      <c r="Q5" s="106"/>
    </row>
    <row r="6" spans="1:18" ht="27.6" customHeight="1">
      <c r="A6" s="17"/>
      <c r="B6" s="17"/>
      <c r="C6" s="17"/>
      <c r="D6" s="17"/>
      <c r="E6" s="17"/>
      <c r="F6" s="107" t="s">
        <v>24</v>
      </c>
      <c r="G6" s="108"/>
      <c r="H6" s="108"/>
      <c r="I6" s="108"/>
      <c r="J6" s="109" t="s">
        <v>32</v>
      </c>
      <c r="K6" s="109"/>
      <c r="L6" s="109"/>
      <c r="M6" s="109"/>
      <c r="N6" s="109"/>
      <c r="O6" s="109"/>
      <c r="P6" s="109"/>
      <c r="Q6" s="109"/>
    </row>
    <row r="7" spans="1:18" ht="27.6" customHeight="1">
      <c r="A7" s="17"/>
      <c r="B7" s="17"/>
      <c r="C7" s="17"/>
      <c r="D7" s="17"/>
      <c r="E7" s="17"/>
      <c r="F7" s="107" t="s">
        <v>25</v>
      </c>
      <c r="G7" s="108"/>
      <c r="H7" s="108"/>
      <c r="I7" s="108"/>
      <c r="J7" s="109"/>
      <c r="K7" s="109"/>
      <c r="L7" s="109"/>
      <c r="M7" s="109"/>
      <c r="N7" s="109"/>
      <c r="O7" s="109"/>
      <c r="P7" s="109"/>
      <c r="Q7" s="109"/>
    </row>
    <row r="8" spans="1:18" ht="15.6">
      <c r="A8" s="17"/>
      <c r="B8" s="17"/>
      <c r="C8" s="17"/>
      <c r="D8" s="17"/>
      <c r="E8" s="17"/>
      <c r="F8" s="18"/>
      <c r="G8" s="19"/>
      <c r="H8" s="19"/>
      <c r="I8" s="17"/>
      <c r="J8" s="21"/>
      <c r="K8" s="20"/>
      <c r="L8" s="21"/>
      <c r="M8" s="21"/>
      <c r="N8" s="22"/>
      <c r="O8" s="23"/>
      <c r="P8" s="23"/>
      <c r="Q8" s="24"/>
    </row>
    <row r="9" spans="1:18" ht="27.6" customHeight="1">
      <c r="A9" s="27"/>
      <c r="B9" s="17"/>
      <c r="C9" s="17"/>
      <c r="D9" s="17"/>
      <c r="E9" s="17"/>
      <c r="F9" s="107" t="s">
        <v>26</v>
      </c>
      <c r="G9" s="108"/>
      <c r="H9" s="108"/>
      <c r="I9" s="108"/>
      <c r="J9" s="110" t="s">
        <v>725</v>
      </c>
      <c r="K9" s="110"/>
      <c r="L9" s="110"/>
      <c r="M9" s="110"/>
      <c r="N9" s="110"/>
      <c r="O9" s="110"/>
      <c r="P9" s="110"/>
      <c r="Q9" s="110"/>
    </row>
    <row r="10" spans="1:18" ht="27.6" customHeight="1">
      <c r="A10" s="29"/>
      <c r="B10" s="25"/>
      <c r="C10" s="17"/>
      <c r="D10" s="17"/>
      <c r="E10" s="17"/>
      <c r="F10" s="107" t="s">
        <v>27</v>
      </c>
      <c r="G10" s="108"/>
      <c r="H10" s="108"/>
      <c r="I10" s="108"/>
      <c r="J10" s="110"/>
      <c r="K10" s="110"/>
      <c r="L10" s="110"/>
      <c r="M10" s="110"/>
      <c r="N10" s="110"/>
      <c r="O10" s="110"/>
      <c r="P10" s="110"/>
      <c r="Q10" s="110"/>
    </row>
    <row r="11" spans="1:18" ht="15.6">
      <c r="A11" s="17"/>
      <c r="B11" s="17"/>
      <c r="C11" s="17"/>
      <c r="D11" s="17"/>
      <c r="E11" s="17"/>
      <c r="F11" s="107"/>
      <c r="G11" s="108"/>
      <c r="H11" s="108"/>
      <c r="I11" s="108"/>
      <c r="J11" s="23"/>
      <c r="K11" s="23"/>
      <c r="L11" s="23"/>
      <c r="M11" s="23"/>
      <c r="N11" s="22"/>
      <c r="O11" s="23"/>
      <c r="P11" s="23"/>
      <c r="Q11" s="24"/>
    </row>
    <row r="12" spans="1:18">
      <c r="A12" s="17"/>
      <c r="B12" s="17"/>
      <c r="C12" s="108"/>
      <c r="D12" s="108"/>
      <c r="E12" s="108"/>
      <c r="F12" s="108"/>
      <c r="G12" s="108"/>
      <c r="H12" s="108"/>
      <c r="I12" s="108"/>
      <c r="J12" s="22"/>
      <c r="K12" s="22"/>
      <c r="L12" s="22"/>
      <c r="M12" s="22"/>
      <c r="N12" s="22"/>
      <c r="O12" s="22"/>
      <c r="P12" s="22"/>
      <c r="Q12" s="22"/>
    </row>
    <row r="13" spans="1:18">
      <c r="A13" s="15"/>
      <c r="B13" s="15"/>
      <c r="C13" s="15"/>
      <c r="D13" s="15"/>
      <c r="E13" s="15"/>
      <c r="F13" s="16"/>
      <c r="G13" s="16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8" ht="28.95" customHeight="1">
      <c r="A14" s="2" t="s">
        <v>217</v>
      </c>
      <c r="B14" s="119" t="s">
        <v>12</v>
      </c>
      <c r="C14" s="114" t="s">
        <v>1</v>
      </c>
      <c r="D14" s="115" t="s">
        <v>214</v>
      </c>
      <c r="E14" s="115" t="s">
        <v>13</v>
      </c>
      <c r="F14" s="114" t="s">
        <v>11</v>
      </c>
      <c r="G14" s="115" t="s">
        <v>264</v>
      </c>
      <c r="H14" s="148" t="s">
        <v>215</v>
      </c>
      <c r="I14" s="149"/>
      <c r="J14" s="112" t="s">
        <v>5</v>
      </c>
      <c r="K14" s="112"/>
      <c r="L14" s="112" t="s">
        <v>6</v>
      </c>
      <c r="M14" s="112"/>
      <c r="N14" s="113" t="s">
        <v>7</v>
      </c>
      <c r="O14" s="114" t="s">
        <v>8</v>
      </c>
      <c r="P14" s="115" t="s">
        <v>9</v>
      </c>
      <c r="Q14" s="118" t="s">
        <v>10</v>
      </c>
      <c r="R14" s="183" t="s">
        <v>556</v>
      </c>
    </row>
    <row r="15" spans="1:18" ht="14.4" customHeight="1">
      <c r="A15" s="112" t="s">
        <v>0</v>
      </c>
      <c r="B15" s="120"/>
      <c r="C15" s="114"/>
      <c r="D15" s="116"/>
      <c r="E15" s="116"/>
      <c r="F15" s="114"/>
      <c r="G15" s="116"/>
      <c r="H15" s="150"/>
      <c r="I15" s="151"/>
      <c r="J15" s="112"/>
      <c r="K15" s="112"/>
      <c r="L15" s="112"/>
      <c r="M15" s="112"/>
      <c r="N15" s="113"/>
      <c r="O15" s="114"/>
      <c r="P15" s="116"/>
      <c r="Q15" s="118"/>
      <c r="R15" s="183"/>
    </row>
    <row r="16" spans="1:18">
      <c r="A16" s="112"/>
      <c r="B16" s="121"/>
      <c r="C16" s="114"/>
      <c r="D16" s="117"/>
      <c r="E16" s="117"/>
      <c r="F16" s="114"/>
      <c r="G16" s="117"/>
      <c r="H16" s="3" t="s">
        <v>3</v>
      </c>
      <c r="I16" s="4" t="s">
        <v>4</v>
      </c>
      <c r="J16" s="3" t="s">
        <v>3</v>
      </c>
      <c r="K16" s="4" t="s">
        <v>4</v>
      </c>
      <c r="L16" s="3" t="s">
        <v>3</v>
      </c>
      <c r="M16" s="4" t="s">
        <v>4</v>
      </c>
      <c r="N16" s="113"/>
      <c r="O16" s="114"/>
      <c r="P16" s="117"/>
      <c r="Q16" s="118"/>
      <c r="R16" s="183"/>
    </row>
    <row r="17" spans="1:18" ht="28.8">
      <c r="A17" s="5" t="s">
        <v>398</v>
      </c>
      <c r="B17" s="5" t="s">
        <v>397</v>
      </c>
      <c r="C17" s="5">
        <v>1975</v>
      </c>
      <c r="D17" s="51" t="s">
        <v>399</v>
      </c>
      <c r="E17" s="5" t="s">
        <v>21</v>
      </c>
      <c r="F17" s="5" t="s">
        <v>607</v>
      </c>
      <c r="G17" s="5" t="s">
        <v>400</v>
      </c>
      <c r="H17" s="5">
        <v>0</v>
      </c>
      <c r="I17" s="6">
        <v>0</v>
      </c>
      <c r="J17" s="5"/>
      <c r="K17" s="6">
        <f t="shared" ref="K17" si="0">J17*0.5</f>
        <v>0</v>
      </c>
      <c r="L17" s="5"/>
      <c r="M17" s="6">
        <f t="shared" ref="M17" si="1">L17*1.5</f>
        <v>0</v>
      </c>
      <c r="N17" s="6">
        <f t="shared" ref="N17" si="2">M17+K17+I17</f>
        <v>0</v>
      </c>
      <c r="O17" s="5">
        <v>0</v>
      </c>
      <c r="P17" s="5">
        <v>0</v>
      </c>
      <c r="Q17" s="59">
        <v>0</v>
      </c>
      <c r="R17" s="5"/>
    </row>
    <row r="18" spans="1: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1"/>
    </row>
    <row r="19" spans="1:18" ht="28.95" customHeight="1">
      <c r="A19" s="2" t="s">
        <v>265</v>
      </c>
      <c r="B19" s="119" t="s">
        <v>12</v>
      </c>
      <c r="C19" s="114" t="s">
        <v>1</v>
      </c>
      <c r="D19" s="115" t="s">
        <v>214</v>
      </c>
      <c r="E19" s="115" t="s">
        <v>13</v>
      </c>
      <c r="F19" s="114" t="s">
        <v>11</v>
      </c>
      <c r="G19" s="115" t="s">
        <v>264</v>
      </c>
      <c r="H19" s="148" t="s">
        <v>215</v>
      </c>
      <c r="I19" s="149"/>
      <c r="J19" s="112" t="s">
        <v>5</v>
      </c>
      <c r="K19" s="112"/>
      <c r="L19" s="112" t="s">
        <v>6</v>
      </c>
      <c r="M19" s="112"/>
      <c r="N19" s="113" t="s">
        <v>7</v>
      </c>
      <c r="O19" s="114" t="s">
        <v>8</v>
      </c>
      <c r="P19" s="115" t="s">
        <v>9</v>
      </c>
      <c r="Q19" s="118" t="s">
        <v>10</v>
      </c>
      <c r="R19" s="183" t="s">
        <v>556</v>
      </c>
    </row>
    <row r="20" spans="1:18" ht="14.4" customHeight="1">
      <c r="A20" s="112" t="s">
        <v>0</v>
      </c>
      <c r="B20" s="120"/>
      <c r="C20" s="114"/>
      <c r="D20" s="116"/>
      <c r="E20" s="116"/>
      <c r="F20" s="114"/>
      <c r="G20" s="116"/>
      <c r="H20" s="150"/>
      <c r="I20" s="151"/>
      <c r="J20" s="112"/>
      <c r="K20" s="112"/>
      <c r="L20" s="112"/>
      <c r="M20" s="112"/>
      <c r="N20" s="113"/>
      <c r="O20" s="114"/>
      <c r="P20" s="116"/>
      <c r="Q20" s="118"/>
      <c r="R20" s="183"/>
    </row>
    <row r="21" spans="1:18">
      <c r="A21" s="112"/>
      <c r="B21" s="121"/>
      <c r="C21" s="114"/>
      <c r="D21" s="117"/>
      <c r="E21" s="117"/>
      <c r="F21" s="114"/>
      <c r="G21" s="117"/>
      <c r="H21" s="3" t="s">
        <v>3</v>
      </c>
      <c r="I21" s="4" t="s">
        <v>4</v>
      </c>
      <c r="J21" s="3" t="s">
        <v>3</v>
      </c>
      <c r="K21" s="4" t="s">
        <v>4</v>
      </c>
      <c r="L21" s="3" t="s">
        <v>3</v>
      </c>
      <c r="M21" s="4" t="s">
        <v>4</v>
      </c>
      <c r="N21" s="113"/>
      <c r="O21" s="114"/>
      <c r="P21" s="117"/>
      <c r="Q21" s="118"/>
      <c r="R21" s="183"/>
    </row>
    <row r="22" spans="1:18">
      <c r="A22" s="5" t="s">
        <v>419</v>
      </c>
      <c r="B22" s="5" t="s">
        <v>418</v>
      </c>
      <c r="C22" s="5">
        <v>2004</v>
      </c>
      <c r="D22" s="5" t="s">
        <v>313</v>
      </c>
      <c r="E22" s="5" t="s">
        <v>14</v>
      </c>
      <c r="F22" s="5" t="s">
        <v>597</v>
      </c>
      <c r="G22" s="5" t="s">
        <v>314</v>
      </c>
      <c r="H22" s="5">
        <v>102</v>
      </c>
      <c r="I22" s="6">
        <f t="shared" ref="I22:I23" si="3">H22</f>
        <v>102</v>
      </c>
      <c r="J22" s="5"/>
      <c r="K22" s="6">
        <f t="shared" ref="K22:K23" si="4">J22*0.5</f>
        <v>0</v>
      </c>
      <c r="L22" s="5"/>
      <c r="M22" s="6">
        <f t="shared" ref="M22:M23" si="5">L22*1.5</f>
        <v>0</v>
      </c>
      <c r="N22" s="6">
        <f t="shared" ref="N22:N23" si="6">M22+K22+I22</f>
        <v>102</v>
      </c>
      <c r="O22" s="5">
        <v>1</v>
      </c>
      <c r="P22" s="5">
        <v>1</v>
      </c>
      <c r="Q22" s="59">
        <v>20</v>
      </c>
      <c r="R22" s="5" t="s">
        <v>421</v>
      </c>
    </row>
    <row r="23" spans="1:18">
      <c r="A23" s="5" t="s">
        <v>419</v>
      </c>
      <c r="B23" s="5" t="s">
        <v>418</v>
      </c>
      <c r="C23" s="5">
        <v>2004</v>
      </c>
      <c r="D23" s="51" t="s">
        <v>555</v>
      </c>
      <c r="E23" s="5" t="s">
        <v>14</v>
      </c>
      <c r="F23" s="5" t="s">
        <v>597</v>
      </c>
      <c r="G23" s="5" t="s">
        <v>314</v>
      </c>
      <c r="H23" s="5">
        <v>102</v>
      </c>
      <c r="I23" s="6">
        <f t="shared" si="3"/>
        <v>102</v>
      </c>
      <c r="J23" s="5"/>
      <c r="K23" s="6">
        <f t="shared" si="4"/>
        <v>0</v>
      </c>
      <c r="L23" s="5"/>
      <c r="M23" s="6">
        <f t="shared" si="5"/>
        <v>0</v>
      </c>
      <c r="N23" s="6">
        <f t="shared" si="6"/>
        <v>102</v>
      </c>
      <c r="O23" s="5">
        <v>1</v>
      </c>
      <c r="P23" s="5">
        <v>1</v>
      </c>
      <c r="Q23" s="59">
        <v>20</v>
      </c>
      <c r="R23" s="5" t="s">
        <v>421</v>
      </c>
    </row>
    <row r="24" spans="1:18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1"/>
    </row>
    <row r="25" spans="1:18" ht="28.95" customHeight="1">
      <c r="A25" s="2" t="s">
        <v>266</v>
      </c>
      <c r="B25" s="119" t="s">
        <v>12</v>
      </c>
      <c r="C25" s="114" t="s">
        <v>1</v>
      </c>
      <c r="D25" s="115" t="s">
        <v>214</v>
      </c>
      <c r="E25" s="115" t="s">
        <v>13</v>
      </c>
      <c r="F25" s="114" t="s">
        <v>11</v>
      </c>
      <c r="G25" s="115" t="s">
        <v>264</v>
      </c>
      <c r="H25" s="148" t="s">
        <v>216</v>
      </c>
      <c r="I25" s="149"/>
      <c r="J25" s="112" t="s">
        <v>5</v>
      </c>
      <c r="K25" s="112"/>
      <c r="L25" s="112" t="s">
        <v>6</v>
      </c>
      <c r="M25" s="112"/>
      <c r="N25" s="113" t="s">
        <v>7</v>
      </c>
      <c r="O25" s="114" t="s">
        <v>8</v>
      </c>
      <c r="P25" s="115" t="s">
        <v>9</v>
      </c>
      <c r="Q25" s="118" t="s">
        <v>10</v>
      </c>
      <c r="R25" s="183" t="s">
        <v>556</v>
      </c>
    </row>
    <row r="26" spans="1:18" ht="14.4" customHeight="1">
      <c r="A26" s="112" t="s">
        <v>0</v>
      </c>
      <c r="B26" s="120"/>
      <c r="C26" s="114"/>
      <c r="D26" s="116"/>
      <c r="E26" s="116"/>
      <c r="F26" s="114"/>
      <c r="G26" s="116"/>
      <c r="H26" s="150"/>
      <c r="I26" s="151"/>
      <c r="J26" s="112"/>
      <c r="K26" s="112"/>
      <c r="L26" s="112"/>
      <c r="M26" s="112"/>
      <c r="N26" s="113"/>
      <c r="O26" s="114"/>
      <c r="P26" s="116"/>
      <c r="Q26" s="118"/>
      <c r="R26" s="183"/>
    </row>
    <row r="27" spans="1:18">
      <c r="A27" s="112"/>
      <c r="B27" s="121"/>
      <c r="C27" s="114"/>
      <c r="D27" s="117"/>
      <c r="E27" s="117"/>
      <c r="F27" s="114"/>
      <c r="G27" s="117"/>
      <c r="H27" s="3" t="s">
        <v>3</v>
      </c>
      <c r="I27" s="4" t="s">
        <v>4</v>
      </c>
      <c r="J27" s="3" t="s">
        <v>3</v>
      </c>
      <c r="K27" s="4" t="s">
        <v>4</v>
      </c>
      <c r="L27" s="3" t="s">
        <v>3</v>
      </c>
      <c r="M27" s="4" t="s">
        <v>4</v>
      </c>
      <c r="N27" s="113"/>
      <c r="O27" s="114"/>
      <c r="P27" s="117"/>
      <c r="Q27" s="118"/>
      <c r="R27" s="183"/>
    </row>
    <row r="28" spans="1:18">
      <c r="A28" s="5" t="s">
        <v>310</v>
      </c>
      <c r="B28" s="5" t="s">
        <v>311</v>
      </c>
      <c r="C28" s="5">
        <v>1984</v>
      </c>
      <c r="D28" s="5" t="s">
        <v>313</v>
      </c>
      <c r="E28" s="5" t="s">
        <v>21</v>
      </c>
      <c r="F28" s="5" t="s">
        <v>590</v>
      </c>
      <c r="G28" s="5" t="s">
        <v>314</v>
      </c>
      <c r="H28" s="5">
        <v>78</v>
      </c>
      <c r="I28" s="6">
        <f t="shared" ref="I28:I29" si="7">H28</f>
        <v>78</v>
      </c>
      <c r="J28" s="5"/>
      <c r="K28" s="6">
        <f t="shared" ref="K28:K29" si="8">J28*0.5</f>
        <v>0</v>
      </c>
      <c r="L28" s="5"/>
      <c r="M28" s="6">
        <f t="shared" ref="M28:M29" si="9">L28*1.5</f>
        <v>0</v>
      </c>
      <c r="N28" s="6">
        <f t="shared" ref="N28:N29" si="10">M28+K28+I28</f>
        <v>78</v>
      </c>
      <c r="O28" s="5">
        <v>1</v>
      </c>
      <c r="P28" s="5">
        <v>1</v>
      </c>
      <c r="Q28" s="59">
        <v>20</v>
      </c>
      <c r="R28" s="5" t="s">
        <v>312</v>
      </c>
    </row>
    <row r="29" spans="1:18">
      <c r="A29" s="5" t="s">
        <v>344</v>
      </c>
      <c r="B29" s="5" t="s">
        <v>331</v>
      </c>
      <c r="C29" s="5">
        <v>1983</v>
      </c>
      <c r="D29" s="5" t="s">
        <v>313</v>
      </c>
      <c r="E29" s="5" t="s">
        <v>14</v>
      </c>
      <c r="F29" s="5" t="s">
        <v>722</v>
      </c>
      <c r="G29" s="5" t="s">
        <v>314</v>
      </c>
      <c r="H29" s="5">
        <v>109</v>
      </c>
      <c r="I29" s="6">
        <f t="shared" si="7"/>
        <v>109</v>
      </c>
      <c r="J29" s="5"/>
      <c r="K29" s="6">
        <f t="shared" si="8"/>
        <v>0</v>
      </c>
      <c r="L29" s="5"/>
      <c r="M29" s="6">
        <f t="shared" si="9"/>
        <v>0</v>
      </c>
      <c r="N29" s="6">
        <f t="shared" si="10"/>
        <v>109</v>
      </c>
      <c r="O29" s="5">
        <v>1</v>
      </c>
      <c r="P29" s="5">
        <v>2</v>
      </c>
      <c r="Q29" s="59">
        <v>18</v>
      </c>
      <c r="R29" s="5" t="s">
        <v>343</v>
      </c>
    </row>
    <row r="30" spans="1:18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1"/>
    </row>
    <row r="31" spans="1:18" ht="18">
      <c r="A31" s="2" t="s">
        <v>407</v>
      </c>
      <c r="B31" s="119" t="s">
        <v>12</v>
      </c>
      <c r="C31" s="114" t="s">
        <v>1</v>
      </c>
      <c r="D31" s="115" t="s">
        <v>214</v>
      </c>
      <c r="E31" s="115" t="s">
        <v>13</v>
      </c>
      <c r="F31" s="114" t="s">
        <v>11</v>
      </c>
      <c r="G31" s="115" t="s">
        <v>264</v>
      </c>
      <c r="H31" s="148" t="s">
        <v>215</v>
      </c>
      <c r="I31" s="149"/>
      <c r="J31" s="112" t="s">
        <v>5</v>
      </c>
      <c r="K31" s="112"/>
      <c r="L31" s="112" t="s">
        <v>6</v>
      </c>
      <c r="M31" s="112"/>
      <c r="N31" s="113" t="s">
        <v>7</v>
      </c>
      <c r="O31" s="114" t="s">
        <v>8</v>
      </c>
      <c r="P31" s="115" t="s">
        <v>9</v>
      </c>
      <c r="Q31" s="118" t="s">
        <v>10</v>
      </c>
      <c r="R31" s="183" t="s">
        <v>556</v>
      </c>
    </row>
    <row r="32" spans="1:18">
      <c r="A32" s="112" t="s">
        <v>0</v>
      </c>
      <c r="B32" s="120"/>
      <c r="C32" s="114"/>
      <c r="D32" s="116"/>
      <c r="E32" s="116"/>
      <c r="F32" s="114"/>
      <c r="G32" s="116"/>
      <c r="H32" s="150"/>
      <c r="I32" s="151"/>
      <c r="J32" s="112"/>
      <c r="K32" s="112"/>
      <c r="L32" s="112"/>
      <c r="M32" s="112"/>
      <c r="N32" s="113"/>
      <c r="O32" s="114"/>
      <c r="P32" s="116"/>
      <c r="Q32" s="118"/>
      <c r="R32" s="183"/>
    </row>
    <row r="33" spans="1:18">
      <c r="A33" s="112"/>
      <c r="B33" s="121"/>
      <c r="C33" s="114"/>
      <c r="D33" s="117"/>
      <c r="E33" s="117"/>
      <c r="F33" s="114"/>
      <c r="G33" s="117"/>
      <c r="H33" s="3" t="s">
        <v>3</v>
      </c>
      <c r="I33" s="4" t="s">
        <v>4</v>
      </c>
      <c r="J33" s="3" t="s">
        <v>3</v>
      </c>
      <c r="K33" s="4" t="s">
        <v>4</v>
      </c>
      <c r="L33" s="3" t="s">
        <v>3</v>
      </c>
      <c r="M33" s="4" t="s">
        <v>4</v>
      </c>
      <c r="N33" s="113"/>
      <c r="O33" s="114"/>
      <c r="P33" s="117"/>
      <c r="Q33" s="118"/>
      <c r="R33" s="183"/>
    </row>
    <row r="34" spans="1:18" ht="28.8">
      <c r="A34" s="5" t="s">
        <v>408</v>
      </c>
      <c r="B34" s="5" t="s">
        <v>409</v>
      </c>
      <c r="C34" s="5">
        <v>1974</v>
      </c>
      <c r="D34" s="51" t="s">
        <v>410</v>
      </c>
      <c r="E34" s="5" t="s">
        <v>19</v>
      </c>
      <c r="F34" s="5" t="s">
        <v>643</v>
      </c>
      <c r="G34" s="5" t="s">
        <v>411</v>
      </c>
      <c r="H34" s="5">
        <v>135</v>
      </c>
      <c r="I34" s="6">
        <f t="shared" ref="I34" si="11">H34</f>
        <v>135</v>
      </c>
      <c r="J34" s="5"/>
      <c r="K34" s="6">
        <f t="shared" ref="K34" si="12">J34*0.5</f>
        <v>0</v>
      </c>
      <c r="L34" s="5"/>
      <c r="M34" s="6">
        <f t="shared" ref="M34" si="13">L34*1.5</f>
        <v>0</v>
      </c>
      <c r="N34" s="6">
        <f t="shared" ref="N34" si="14">M34+K34+I34</f>
        <v>135</v>
      </c>
      <c r="O34" s="5">
        <v>1</v>
      </c>
      <c r="P34" s="5">
        <v>1</v>
      </c>
      <c r="Q34" s="59">
        <v>20</v>
      </c>
      <c r="R34" s="5"/>
    </row>
    <row r="35" spans="1:18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1"/>
    </row>
    <row r="37" spans="1:18">
      <c r="A37" t="s">
        <v>571</v>
      </c>
      <c r="H37" t="s">
        <v>572</v>
      </c>
    </row>
  </sheetData>
  <mergeCells count="75">
    <mergeCell ref="R31:R33"/>
    <mergeCell ref="R25:R27"/>
    <mergeCell ref="R19:R21"/>
    <mergeCell ref="R14:R16"/>
    <mergeCell ref="O31:O33"/>
    <mergeCell ref="P31:P33"/>
    <mergeCell ref="Q31:Q33"/>
    <mergeCell ref="Q14:Q16"/>
    <mergeCell ref="P25:P27"/>
    <mergeCell ref="Q25:Q27"/>
    <mergeCell ref="A32:A33"/>
    <mergeCell ref="G31:G33"/>
    <mergeCell ref="H31:I32"/>
    <mergeCell ref="J31:K32"/>
    <mergeCell ref="L31:M32"/>
    <mergeCell ref="N31:N33"/>
    <mergeCell ref="B31:B33"/>
    <mergeCell ref="C31:C33"/>
    <mergeCell ref="D31:D33"/>
    <mergeCell ref="E31:E33"/>
    <mergeCell ref="F31:F33"/>
    <mergeCell ref="F2:I3"/>
    <mergeCell ref="J2:Q2"/>
    <mergeCell ref="J3:Q3"/>
    <mergeCell ref="F4:I5"/>
    <mergeCell ref="J4:Q4"/>
    <mergeCell ref="J5:Q5"/>
    <mergeCell ref="J14:K15"/>
    <mergeCell ref="L14:M15"/>
    <mergeCell ref="F6:I6"/>
    <mergeCell ref="J6:Q7"/>
    <mergeCell ref="F7:I7"/>
    <mergeCell ref="F9:I9"/>
    <mergeCell ref="J9:Q10"/>
    <mergeCell ref="F10:I10"/>
    <mergeCell ref="F14:F16"/>
    <mergeCell ref="H14:I15"/>
    <mergeCell ref="F11:I11"/>
    <mergeCell ref="C12:E12"/>
    <mergeCell ref="F12:I12"/>
    <mergeCell ref="A15:A16"/>
    <mergeCell ref="D14:D16"/>
    <mergeCell ref="P19:P21"/>
    <mergeCell ref="B19:B21"/>
    <mergeCell ref="C19:C21"/>
    <mergeCell ref="D19:D21"/>
    <mergeCell ref="E19:E21"/>
    <mergeCell ref="F19:F21"/>
    <mergeCell ref="G19:G21"/>
    <mergeCell ref="P14:P16"/>
    <mergeCell ref="B14:B16"/>
    <mergeCell ref="N14:N16"/>
    <mergeCell ref="O14:O16"/>
    <mergeCell ref="G14:G16"/>
    <mergeCell ref="C14:C16"/>
    <mergeCell ref="E14:E16"/>
    <mergeCell ref="A26:A27"/>
    <mergeCell ref="Q19:Q21"/>
    <mergeCell ref="A20:A21"/>
    <mergeCell ref="B25:B27"/>
    <mergeCell ref="C25:C27"/>
    <mergeCell ref="D25:D27"/>
    <mergeCell ref="E25:E27"/>
    <mergeCell ref="F25:F27"/>
    <mergeCell ref="G25:G27"/>
    <mergeCell ref="H25:I26"/>
    <mergeCell ref="J25:K26"/>
    <mergeCell ref="H19:I20"/>
    <mergeCell ref="J19:K20"/>
    <mergeCell ref="L19:M20"/>
    <mergeCell ref="N19:N21"/>
    <mergeCell ref="O19:O21"/>
    <mergeCell ref="L25:M26"/>
    <mergeCell ref="N25:N27"/>
    <mergeCell ref="O25:O27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</sheetPr>
  <dimension ref="A1:R31"/>
  <sheetViews>
    <sheetView tabSelected="1" topLeftCell="A10" workbookViewId="0">
      <selection activeCell="G31" sqref="G31"/>
    </sheetView>
  </sheetViews>
  <sheetFormatPr defaultRowHeight="14.4"/>
  <cols>
    <col min="1" max="1" width="52.88671875" customWidth="1"/>
    <col min="4" max="4" width="13.5546875" customWidth="1"/>
    <col min="5" max="5" width="11.5546875" customWidth="1"/>
    <col min="10" max="13" width="0" hidden="1" customWidth="1"/>
    <col min="16" max="16" width="17.109375" customWidth="1"/>
    <col min="17" max="17" width="24.109375" customWidth="1"/>
    <col min="18" max="18" width="17" customWidth="1"/>
  </cols>
  <sheetData>
    <row r="1" spans="1:18">
      <c r="A1" s="14"/>
      <c r="B1" s="15"/>
      <c r="C1" s="15"/>
      <c r="D1" s="15"/>
      <c r="E1" s="15"/>
      <c r="F1" s="16"/>
      <c r="G1" s="16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ht="14.4" customHeight="1">
      <c r="A2" s="26"/>
      <c r="B2" s="26"/>
      <c r="C2" s="27"/>
      <c r="D2" s="27"/>
      <c r="E2" s="28"/>
      <c r="F2" s="104" t="s">
        <v>22</v>
      </c>
      <c r="G2" s="105"/>
      <c r="H2" s="105"/>
      <c r="I2" s="105"/>
      <c r="J2" s="106" t="s">
        <v>28</v>
      </c>
      <c r="K2" s="106"/>
      <c r="L2" s="106"/>
      <c r="M2" s="106"/>
      <c r="N2" s="106"/>
      <c r="O2" s="106"/>
      <c r="P2" s="106"/>
      <c r="Q2" s="106"/>
    </row>
    <row r="3" spans="1:18" ht="14.4" customHeight="1">
      <c r="A3" s="26"/>
      <c r="B3" s="26"/>
      <c r="C3" s="27"/>
      <c r="D3" s="27"/>
      <c r="E3" s="28"/>
      <c r="F3" s="104"/>
      <c r="G3" s="105"/>
      <c r="H3" s="105"/>
      <c r="I3" s="105"/>
      <c r="J3" s="106" t="s">
        <v>29</v>
      </c>
      <c r="K3" s="106"/>
      <c r="L3" s="106"/>
      <c r="M3" s="106"/>
      <c r="N3" s="106"/>
      <c r="O3" s="106"/>
      <c r="P3" s="106"/>
      <c r="Q3" s="106"/>
    </row>
    <row r="4" spans="1:18" ht="14.4" customHeight="1">
      <c r="A4" s="26"/>
      <c r="B4" s="26"/>
      <c r="C4" s="27"/>
      <c r="D4" s="27"/>
      <c r="E4" s="28"/>
      <c r="F4" s="104" t="s">
        <v>23</v>
      </c>
      <c r="G4" s="105"/>
      <c r="H4" s="105"/>
      <c r="I4" s="105"/>
      <c r="J4" s="106" t="s">
        <v>30</v>
      </c>
      <c r="K4" s="106"/>
      <c r="L4" s="106"/>
      <c r="M4" s="106"/>
      <c r="N4" s="106"/>
      <c r="O4" s="106"/>
      <c r="P4" s="106"/>
      <c r="Q4" s="106"/>
    </row>
    <row r="5" spans="1:18" ht="13.95" customHeight="1">
      <c r="A5" s="26"/>
      <c r="B5" s="26"/>
      <c r="C5" s="27"/>
      <c r="D5" s="27"/>
      <c r="E5" s="28"/>
      <c r="F5" s="104"/>
      <c r="G5" s="105"/>
      <c r="H5" s="105"/>
      <c r="I5" s="105"/>
      <c r="J5" s="106" t="s">
        <v>31</v>
      </c>
      <c r="K5" s="106"/>
      <c r="L5" s="106"/>
      <c r="M5" s="106"/>
      <c r="N5" s="106"/>
      <c r="O5" s="106"/>
      <c r="P5" s="106"/>
      <c r="Q5" s="106"/>
    </row>
    <row r="6" spans="1:18" ht="27.6" customHeight="1">
      <c r="A6" s="17"/>
      <c r="B6" s="17"/>
      <c r="C6" s="17"/>
      <c r="D6" s="17"/>
      <c r="E6" s="17"/>
      <c r="F6" s="107" t="s">
        <v>24</v>
      </c>
      <c r="G6" s="108"/>
      <c r="H6" s="108"/>
      <c r="I6" s="108"/>
      <c r="J6" s="109" t="s">
        <v>32</v>
      </c>
      <c r="K6" s="109"/>
      <c r="L6" s="109"/>
      <c r="M6" s="109"/>
      <c r="N6" s="109"/>
      <c r="O6" s="109"/>
      <c r="P6" s="109"/>
      <c r="Q6" s="109"/>
    </row>
    <row r="7" spans="1:18" ht="27.6" customHeight="1">
      <c r="A7" s="17"/>
      <c r="B7" s="17"/>
      <c r="C7" s="17"/>
      <c r="D7" s="17"/>
      <c r="E7" s="17"/>
      <c r="F7" s="107" t="s">
        <v>25</v>
      </c>
      <c r="G7" s="108"/>
      <c r="H7" s="108"/>
      <c r="I7" s="108"/>
      <c r="J7" s="109"/>
      <c r="K7" s="109"/>
      <c r="L7" s="109"/>
      <c r="M7" s="109"/>
      <c r="N7" s="109"/>
      <c r="O7" s="109"/>
      <c r="P7" s="109"/>
      <c r="Q7" s="109"/>
    </row>
    <row r="8" spans="1:18" ht="15.6">
      <c r="A8" s="17"/>
      <c r="B8" s="17"/>
      <c r="C8" s="17"/>
      <c r="D8" s="17"/>
      <c r="E8" s="17"/>
      <c r="F8" s="18"/>
      <c r="G8" s="19"/>
      <c r="H8" s="19"/>
      <c r="I8" s="17"/>
      <c r="J8" s="21"/>
      <c r="K8" s="20"/>
      <c r="L8" s="21"/>
      <c r="M8" s="21"/>
      <c r="N8" s="22"/>
      <c r="O8" s="23"/>
      <c r="P8" s="23"/>
      <c r="Q8" s="24"/>
    </row>
    <row r="9" spans="1:18" ht="27.6" customHeight="1">
      <c r="A9" s="27"/>
      <c r="B9" s="17"/>
      <c r="C9" s="17"/>
      <c r="D9" s="17"/>
      <c r="E9" s="17"/>
      <c r="F9" s="107" t="s">
        <v>26</v>
      </c>
      <c r="G9" s="108"/>
      <c r="H9" s="108"/>
      <c r="I9" s="108"/>
      <c r="J9" s="110" t="s">
        <v>725</v>
      </c>
      <c r="K9" s="110"/>
      <c r="L9" s="110"/>
      <c r="M9" s="110"/>
      <c r="N9" s="110"/>
      <c r="O9" s="110"/>
      <c r="P9" s="110"/>
      <c r="Q9" s="110"/>
    </row>
    <row r="10" spans="1:18" ht="27.6" customHeight="1">
      <c r="A10" s="29"/>
      <c r="B10" s="25"/>
      <c r="C10" s="17"/>
      <c r="D10" s="17"/>
      <c r="E10" s="17"/>
      <c r="F10" s="107" t="s">
        <v>27</v>
      </c>
      <c r="G10" s="108"/>
      <c r="H10" s="108"/>
      <c r="I10" s="108"/>
      <c r="J10" s="110"/>
      <c r="K10" s="110"/>
      <c r="L10" s="110"/>
      <c r="M10" s="110"/>
      <c r="N10" s="110"/>
      <c r="O10" s="110"/>
      <c r="P10" s="110"/>
      <c r="Q10" s="110"/>
    </row>
    <row r="11" spans="1:18" ht="15.6">
      <c r="A11" s="17"/>
      <c r="B11" s="17"/>
      <c r="C11" s="17"/>
      <c r="D11" s="17"/>
      <c r="E11" s="17"/>
      <c r="F11" s="107"/>
      <c r="G11" s="108"/>
      <c r="H11" s="108"/>
      <c r="I11" s="108"/>
      <c r="J11" s="23"/>
      <c r="K11" s="23"/>
      <c r="L11" s="23"/>
      <c r="M11" s="23"/>
      <c r="N11" s="22"/>
      <c r="O11" s="23"/>
      <c r="P11" s="23"/>
      <c r="Q11" s="24"/>
    </row>
    <row r="12" spans="1:18">
      <c r="A12" s="17"/>
      <c r="B12" s="17"/>
      <c r="C12" s="108"/>
      <c r="D12" s="108"/>
      <c r="E12" s="108"/>
      <c r="F12" s="108"/>
      <c r="G12" s="108"/>
      <c r="H12" s="108"/>
      <c r="I12" s="108"/>
      <c r="J12" s="22"/>
      <c r="K12" s="22"/>
      <c r="L12" s="22"/>
      <c r="M12" s="22"/>
      <c r="N12" s="22"/>
      <c r="O12" s="22"/>
      <c r="P12" s="22"/>
      <c r="Q12" s="22"/>
    </row>
    <row r="13" spans="1:18">
      <c r="A13" s="15"/>
      <c r="B13" s="15"/>
      <c r="C13" s="15"/>
      <c r="D13" s="15"/>
      <c r="E13" s="15"/>
      <c r="F13" s="16"/>
      <c r="G13" s="16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8" ht="28.95" customHeight="1">
      <c r="A14" s="2" t="s">
        <v>726</v>
      </c>
      <c r="B14" s="119" t="s">
        <v>12</v>
      </c>
      <c r="C14" s="114" t="s">
        <v>1</v>
      </c>
      <c r="D14" s="115" t="s">
        <v>214</v>
      </c>
      <c r="E14" s="115" t="s">
        <v>13</v>
      </c>
      <c r="F14" s="114" t="s">
        <v>11</v>
      </c>
      <c r="G14" s="115" t="s">
        <v>264</v>
      </c>
      <c r="H14" s="148" t="s">
        <v>215</v>
      </c>
      <c r="I14" s="149"/>
      <c r="J14" s="112" t="s">
        <v>5</v>
      </c>
      <c r="K14" s="112"/>
      <c r="L14" s="112" t="s">
        <v>6</v>
      </c>
      <c r="M14" s="112"/>
      <c r="N14" s="113" t="s">
        <v>7</v>
      </c>
      <c r="O14" s="114" t="s">
        <v>8</v>
      </c>
      <c r="P14" s="115" t="s">
        <v>9</v>
      </c>
      <c r="Q14" s="118" t="s">
        <v>10</v>
      </c>
      <c r="R14" s="183" t="s">
        <v>556</v>
      </c>
    </row>
    <row r="15" spans="1:18" ht="6.6" customHeight="1">
      <c r="A15" s="112" t="s">
        <v>0</v>
      </c>
      <c r="B15" s="120"/>
      <c r="C15" s="114"/>
      <c r="D15" s="116"/>
      <c r="E15" s="116"/>
      <c r="F15" s="114"/>
      <c r="G15" s="116"/>
      <c r="H15" s="150"/>
      <c r="I15" s="151"/>
      <c r="J15" s="112"/>
      <c r="K15" s="112"/>
      <c r="L15" s="112"/>
      <c r="M15" s="112"/>
      <c r="N15" s="113"/>
      <c r="O15" s="114"/>
      <c r="P15" s="116"/>
      <c r="Q15" s="118"/>
      <c r="R15" s="183"/>
    </row>
    <row r="16" spans="1:18">
      <c r="A16" s="112"/>
      <c r="B16" s="121"/>
      <c r="C16" s="114"/>
      <c r="D16" s="117"/>
      <c r="E16" s="117"/>
      <c r="F16" s="114"/>
      <c r="G16" s="117"/>
      <c r="H16" s="3" t="s">
        <v>3</v>
      </c>
      <c r="I16" s="4" t="s">
        <v>4</v>
      </c>
      <c r="J16" s="3" t="s">
        <v>3</v>
      </c>
      <c r="K16" s="4" t="s">
        <v>4</v>
      </c>
      <c r="L16" s="3" t="s">
        <v>3</v>
      </c>
      <c r="M16" s="4" t="s">
        <v>4</v>
      </c>
      <c r="N16" s="113"/>
      <c r="O16" s="114"/>
      <c r="P16" s="117"/>
      <c r="Q16" s="118"/>
      <c r="R16" s="183"/>
    </row>
    <row r="17" spans="1:18" ht="28.8">
      <c r="A17" s="5" t="s">
        <v>390</v>
      </c>
      <c r="B17" s="5" t="s">
        <v>387</v>
      </c>
      <c r="C17" s="5">
        <v>1979</v>
      </c>
      <c r="D17" s="51" t="s">
        <v>392</v>
      </c>
      <c r="E17" s="5" t="s">
        <v>562</v>
      </c>
      <c r="F17" s="5" t="s">
        <v>645</v>
      </c>
      <c r="G17" s="5" t="s">
        <v>391</v>
      </c>
      <c r="H17" s="5">
        <v>320</v>
      </c>
      <c r="I17" s="6">
        <f t="shared" ref="I17" si="0">H17</f>
        <v>320</v>
      </c>
      <c r="J17" s="5"/>
      <c r="K17" s="6">
        <f t="shared" ref="K17" si="1">J17*0.5</f>
        <v>0</v>
      </c>
      <c r="L17" s="5"/>
      <c r="M17" s="6">
        <f t="shared" ref="M17" si="2">L17*1.5</f>
        <v>0</v>
      </c>
      <c r="N17" s="6">
        <f t="shared" ref="N17" si="3">M17+K17+I17</f>
        <v>320</v>
      </c>
      <c r="O17" s="5">
        <v>1</v>
      </c>
      <c r="P17" s="5">
        <v>1</v>
      </c>
      <c r="Q17" s="59">
        <v>20</v>
      </c>
      <c r="R17" s="5"/>
    </row>
    <row r="18" spans="1:18" ht="28.8">
      <c r="A18" s="5" t="s">
        <v>352</v>
      </c>
      <c r="B18" s="5" t="s">
        <v>349</v>
      </c>
      <c r="C18" s="5">
        <v>1963</v>
      </c>
      <c r="D18" s="51" t="s">
        <v>570</v>
      </c>
      <c r="E18" s="5" t="s">
        <v>14</v>
      </c>
      <c r="F18" s="5" t="s">
        <v>584</v>
      </c>
      <c r="G18" s="5" t="s">
        <v>317</v>
      </c>
      <c r="H18" s="5">
        <v>409</v>
      </c>
      <c r="I18" s="6">
        <f t="shared" ref="I18" si="4">H18</f>
        <v>409</v>
      </c>
      <c r="J18" s="5"/>
      <c r="K18" s="6">
        <f t="shared" ref="K18" si="5">J18*0.5</f>
        <v>0</v>
      </c>
      <c r="L18" s="5"/>
      <c r="M18" s="6">
        <f t="shared" ref="M18" si="6">L18*1.5</f>
        <v>0</v>
      </c>
      <c r="N18" s="6">
        <f t="shared" ref="N18" si="7">M18+K18+I18</f>
        <v>409</v>
      </c>
      <c r="O18" s="5">
        <v>1</v>
      </c>
      <c r="P18" s="5">
        <v>1</v>
      </c>
      <c r="Q18" s="59">
        <v>20</v>
      </c>
      <c r="R18" s="5"/>
    </row>
    <row r="19" spans="1:18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1"/>
    </row>
    <row r="20" spans="1:18" ht="28.95" customHeight="1">
      <c r="A20" s="13" t="s">
        <v>308</v>
      </c>
      <c r="B20" s="119" t="s">
        <v>12</v>
      </c>
      <c r="C20" s="114" t="s">
        <v>1</v>
      </c>
      <c r="D20" s="115" t="s">
        <v>214</v>
      </c>
      <c r="E20" s="115" t="s">
        <v>13</v>
      </c>
      <c r="F20" s="114" t="s">
        <v>11</v>
      </c>
      <c r="G20" s="115" t="s">
        <v>264</v>
      </c>
      <c r="H20" s="148" t="s">
        <v>5</v>
      </c>
      <c r="I20" s="149"/>
      <c r="J20" s="112" t="s">
        <v>5</v>
      </c>
      <c r="K20" s="112"/>
      <c r="L20" s="112" t="s">
        <v>6</v>
      </c>
      <c r="M20" s="112"/>
      <c r="N20" s="113" t="s">
        <v>7</v>
      </c>
      <c r="O20" s="114" t="s">
        <v>8</v>
      </c>
      <c r="P20" s="115" t="s">
        <v>9</v>
      </c>
      <c r="Q20" s="118" t="s">
        <v>10</v>
      </c>
      <c r="R20" s="183" t="s">
        <v>556</v>
      </c>
    </row>
    <row r="21" spans="1:18" ht="14.4" customHeight="1">
      <c r="A21" s="112" t="s">
        <v>0</v>
      </c>
      <c r="B21" s="120"/>
      <c r="C21" s="114"/>
      <c r="D21" s="116"/>
      <c r="E21" s="116"/>
      <c r="F21" s="114"/>
      <c r="G21" s="116"/>
      <c r="H21" s="150"/>
      <c r="I21" s="151"/>
      <c r="J21" s="112"/>
      <c r="K21" s="112"/>
      <c r="L21" s="112"/>
      <c r="M21" s="112"/>
      <c r="N21" s="113"/>
      <c r="O21" s="114"/>
      <c r="P21" s="116"/>
      <c r="Q21" s="118"/>
      <c r="R21" s="183"/>
    </row>
    <row r="22" spans="1:18">
      <c r="A22" s="112"/>
      <c r="B22" s="121"/>
      <c r="C22" s="114"/>
      <c r="D22" s="117"/>
      <c r="E22" s="117"/>
      <c r="F22" s="114"/>
      <c r="G22" s="117"/>
      <c r="H22" s="3" t="s">
        <v>3</v>
      </c>
      <c r="I22" s="4" t="s">
        <v>4</v>
      </c>
      <c r="J22" s="3" t="s">
        <v>3</v>
      </c>
      <c r="K22" s="4" t="s">
        <v>4</v>
      </c>
      <c r="L22" s="3" t="s">
        <v>3</v>
      </c>
      <c r="M22" s="4" t="s">
        <v>4</v>
      </c>
      <c r="N22" s="113"/>
      <c r="O22" s="114"/>
      <c r="P22" s="117"/>
      <c r="Q22" s="118"/>
      <c r="R22" s="183"/>
    </row>
    <row r="23" spans="1:18">
      <c r="A23" s="5" t="s">
        <v>297</v>
      </c>
      <c r="B23" s="5" t="s">
        <v>288</v>
      </c>
      <c r="C23" s="5">
        <v>1978</v>
      </c>
      <c r="D23" s="5" t="s">
        <v>305</v>
      </c>
      <c r="E23" s="5" t="s">
        <v>21</v>
      </c>
      <c r="F23" s="5" t="s">
        <v>613</v>
      </c>
      <c r="G23" s="5" t="s">
        <v>309</v>
      </c>
      <c r="H23" s="5">
        <v>512</v>
      </c>
      <c r="I23" s="6">
        <f t="shared" ref="I23" si="8">H23</f>
        <v>512</v>
      </c>
      <c r="J23" s="5"/>
      <c r="K23" s="6">
        <f t="shared" ref="K23" si="9">J23*0.5</f>
        <v>0</v>
      </c>
      <c r="L23" s="5"/>
      <c r="M23" s="6">
        <f t="shared" ref="M23" si="10">L23*1.5</f>
        <v>0</v>
      </c>
      <c r="N23" s="6">
        <f t="shared" ref="N23" si="11">M23+K23+I23</f>
        <v>512</v>
      </c>
      <c r="O23" s="5">
        <v>1</v>
      </c>
      <c r="P23" s="5">
        <v>1</v>
      </c>
      <c r="Q23" s="59">
        <v>20</v>
      </c>
      <c r="R23" s="5" t="s">
        <v>297</v>
      </c>
    </row>
    <row r="24" spans="1:18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1"/>
    </row>
    <row r="25" spans="1:18" ht="28.95" customHeight="1">
      <c r="A25" s="2" t="s">
        <v>307</v>
      </c>
      <c r="B25" s="119" t="s">
        <v>12</v>
      </c>
      <c r="C25" s="114" t="s">
        <v>1</v>
      </c>
      <c r="D25" s="115" t="s">
        <v>214</v>
      </c>
      <c r="E25" s="115" t="s">
        <v>13</v>
      </c>
      <c r="F25" s="114" t="s">
        <v>11</v>
      </c>
      <c r="G25" s="115" t="s">
        <v>264</v>
      </c>
      <c r="H25" s="148" t="s">
        <v>5</v>
      </c>
      <c r="I25" s="149"/>
      <c r="J25" s="112" t="s">
        <v>5</v>
      </c>
      <c r="K25" s="112"/>
      <c r="L25" s="112" t="s">
        <v>6</v>
      </c>
      <c r="M25" s="112"/>
      <c r="N25" s="113" t="s">
        <v>7</v>
      </c>
      <c r="O25" s="114" t="s">
        <v>8</v>
      </c>
      <c r="P25" s="115" t="s">
        <v>9</v>
      </c>
      <c r="Q25" s="118" t="s">
        <v>10</v>
      </c>
      <c r="R25" s="183" t="s">
        <v>556</v>
      </c>
    </row>
    <row r="26" spans="1:18" ht="14.4" customHeight="1">
      <c r="A26" s="112" t="s">
        <v>0</v>
      </c>
      <c r="B26" s="120"/>
      <c r="C26" s="114"/>
      <c r="D26" s="116"/>
      <c r="E26" s="116"/>
      <c r="F26" s="114"/>
      <c r="G26" s="116"/>
      <c r="H26" s="150"/>
      <c r="I26" s="151"/>
      <c r="J26" s="112"/>
      <c r="K26" s="112"/>
      <c r="L26" s="112"/>
      <c r="M26" s="112"/>
      <c r="N26" s="113"/>
      <c r="O26" s="114"/>
      <c r="P26" s="116"/>
      <c r="Q26" s="118"/>
      <c r="R26" s="183"/>
    </row>
    <row r="27" spans="1:18">
      <c r="A27" s="112"/>
      <c r="B27" s="121"/>
      <c r="C27" s="114"/>
      <c r="D27" s="117"/>
      <c r="E27" s="117"/>
      <c r="F27" s="114"/>
      <c r="G27" s="117"/>
      <c r="H27" s="3" t="s">
        <v>3</v>
      </c>
      <c r="I27" s="4" t="s">
        <v>4</v>
      </c>
      <c r="J27" s="3" t="s">
        <v>3</v>
      </c>
      <c r="K27" s="4" t="s">
        <v>4</v>
      </c>
      <c r="L27" s="3" t="s">
        <v>3</v>
      </c>
      <c r="M27" s="4" t="s">
        <v>4</v>
      </c>
      <c r="N27" s="113"/>
      <c r="O27" s="114"/>
      <c r="P27" s="117"/>
      <c r="Q27" s="118"/>
      <c r="R27" s="183"/>
    </row>
    <row r="28" spans="1:18" ht="28.8">
      <c r="A28" s="5" t="s">
        <v>315</v>
      </c>
      <c r="B28" s="5" t="s">
        <v>311</v>
      </c>
      <c r="C28" s="5">
        <v>1972</v>
      </c>
      <c r="D28" s="51" t="s">
        <v>393</v>
      </c>
      <c r="E28" s="52" t="s">
        <v>19</v>
      </c>
      <c r="F28" s="5" t="s">
        <v>591</v>
      </c>
      <c r="G28" s="52" t="s">
        <v>317</v>
      </c>
      <c r="H28" s="5">
        <v>603</v>
      </c>
      <c r="I28" s="6">
        <f t="shared" ref="I28" si="12">H28</f>
        <v>603</v>
      </c>
      <c r="J28" s="5"/>
      <c r="K28" s="6">
        <f t="shared" ref="K28" si="13">J28*0.5</f>
        <v>0</v>
      </c>
      <c r="L28" s="5"/>
      <c r="M28" s="6">
        <f t="shared" ref="M28" si="14">L28*1.5</f>
        <v>0</v>
      </c>
      <c r="N28" s="6">
        <f t="shared" ref="N28" si="15">M28+K28+I28</f>
        <v>603</v>
      </c>
      <c r="O28" s="5">
        <v>1</v>
      </c>
      <c r="P28" s="5">
        <v>1</v>
      </c>
      <c r="Q28" s="59">
        <v>20</v>
      </c>
      <c r="R28" s="5" t="s">
        <v>316</v>
      </c>
    </row>
    <row r="29" spans="1:18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1"/>
    </row>
    <row r="31" spans="1:18">
      <c r="A31" t="s">
        <v>571</v>
      </c>
      <c r="H31" t="s">
        <v>572</v>
      </c>
    </row>
  </sheetData>
  <mergeCells count="60">
    <mergeCell ref="R25:R27"/>
    <mergeCell ref="R20:R22"/>
    <mergeCell ref="R14:R16"/>
    <mergeCell ref="P25:P27"/>
    <mergeCell ref="Q25:Q27"/>
    <mergeCell ref="Q20:Q22"/>
    <mergeCell ref="Q14:Q16"/>
    <mergeCell ref="A26:A27"/>
    <mergeCell ref="G25:G27"/>
    <mergeCell ref="H25:I26"/>
    <mergeCell ref="J25:K26"/>
    <mergeCell ref="L25:M26"/>
    <mergeCell ref="N25:N27"/>
    <mergeCell ref="O25:O27"/>
    <mergeCell ref="F25:F27"/>
    <mergeCell ref="A21:A22"/>
    <mergeCell ref="B25:B27"/>
    <mergeCell ref="C25:C27"/>
    <mergeCell ref="D25:D27"/>
    <mergeCell ref="E25:E27"/>
    <mergeCell ref="B20:B22"/>
    <mergeCell ref="C20:C22"/>
    <mergeCell ref="D20:D22"/>
    <mergeCell ref="E20:E22"/>
    <mergeCell ref="F20:F22"/>
    <mergeCell ref="G20:G22"/>
    <mergeCell ref="H20:I21"/>
    <mergeCell ref="J20:K21"/>
    <mergeCell ref="L20:M21"/>
    <mergeCell ref="N20:N22"/>
    <mergeCell ref="O20:O22"/>
    <mergeCell ref="P20:P22"/>
    <mergeCell ref="A15:A16"/>
    <mergeCell ref="J14:K15"/>
    <mergeCell ref="L14:M15"/>
    <mergeCell ref="N14:N16"/>
    <mergeCell ref="O14:O16"/>
    <mergeCell ref="B14:B16"/>
    <mergeCell ref="P14:P16"/>
    <mergeCell ref="F11:I11"/>
    <mergeCell ref="C12:E12"/>
    <mergeCell ref="F12:I12"/>
    <mergeCell ref="C14:C16"/>
    <mergeCell ref="D14:D16"/>
    <mergeCell ref="E14:E16"/>
    <mergeCell ref="F14:F16"/>
    <mergeCell ref="G14:G16"/>
    <mergeCell ref="H14:I15"/>
    <mergeCell ref="F6:I6"/>
    <mergeCell ref="J6:Q7"/>
    <mergeCell ref="F7:I7"/>
    <mergeCell ref="F9:I9"/>
    <mergeCell ref="J9:Q10"/>
    <mergeCell ref="F10:I10"/>
    <mergeCell ref="F2:I3"/>
    <mergeCell ref="J2:Q2"/>
    <mergeCell ref="J3:Q3"/>
    <mergeCell ref="F4:I5"/>
    <mergeCell ref="J4:Q4"/>
    <mergeCell ref="J5:Q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P31"/>
  <sheetViews>
    <sheetView zoomScale="107" zoomScaleNormal="107" workbookViewId="0">
      <selection activeCell="H9" sqref="H9:O10"/>
    </sheetView>
  </sheetViews>
  <sheetFormatPr defaultRowHeight="14.4"/>
  <cols>
    <col min="1" max="1" width="50" customWidth="1"/>
    <col min="16" max="16" width="12.4414062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8" t="s">
        <v>42</v>
      </c>
      <c r="B14" s="128" t="s">
        <v>12</v>
      </c>
      <c r="C14" s="123" t="s">
        <v>1</v>
      </c>
      <c r="D14" s="124" t="s">
        <v>13</v>
      </c>
      <c r="E14" s="123" t="s">
        <v>11</v>
      </c>
      <c r="F14" s="111" t="s">
        <v>2</v>
      </c>
      <c r="G14" s="111"/>
      <c r="H14" s="111" t="s">
        <v>5</v>
      </c>
      <c r="I14" s="111"/>
      <c r="J14" s="111" t="s">
        <v>6</v>
      </c>
      <c r="K14" s="111"/>
      <c r="L14" s="122" t="s">
        <v>7</v>
      </c>
      <c r="M14" s="123" t="s">
        <v>8</v>
      </c>
      <c r="N14" s="124" t="s">
        <v>9</v>
      </c>
      <c r="O14" s="127" t="s">
        <v>10</v>
      </c>
      <c r="P14" s="111" t="s">
        <v>556</v>
      </c>
    </row>
    <row r="15" spans="1:16" ht="14.4" customHeight="1">
      <c r="A15" s="111" t="s">
        <v>0</v>
      </c>
      <c r="B15" s="129"/>
      <c r="C15" s="123"/>
      <c r="D15" s="125"/>
      <c r="E15" s="123"/>
      <c r="F15" s="111"/>
      <c r="G15" s="111"/>
      <c r="H15" s="111"/>
      <c r="I15" s="111"/>
      <c r="J15" s="111"/>
      <c r="K15" s="111"/>
      <c r="L15" s="122"/>
      <c r="M15" s="123"/>
      <c r="N15" s="125"/>
      <c r="O15" s="127"/>
      <c r="P15" s="111"/>
    </row>
    <row r="16" spans="1:16">
      <c r="A16" s="111"/>
      <c r="B16" s="130"/>
      <c r="C16" s="123"/>
      <c r="D16" s="126"/>
      <c r="E16" s="123"/>
      <c r="F16" s="9" t="s">
        <v>3</v>
      </c>
      <c r="G16" s="10" t="s">
        <v>4</v>
      </c>
      <c r="H16" s="9" t="s">
        <v>3</v>
      </c>
      <c r="I16" s="10" t="s">
        <v>4</v>
      </c>
      <c r="J16" s="9" t="s">
        <v>3</v>
      </c>
      <c r="K16" s="10" t="s">
        <v>4</v>
      </c>
      <c r="L16" s="122"/>
      <c r="M16" s="123"/>
      <c r="N16" s="126"/>
      <c r="O16" s="127"/>
      <c r="P16" s="111"/>
    </row>
    <row r="17" spans="1:16" ht="57.6">
      <c r="A17" s="56" t="s">
        <v>482</v>
      </c>
      <c r="B17" s="11" t="s">
        <v>424</v>
      </c>
      <c r="C17" s="11">
        <v>2003</v>
      </c>
      <c r="D17" s="11" t="s">
        <v>38</v>
      </c>
      <c r="E17" s="11" t="s">
        <v>656</v>
      </c>
      <c r="F17" s="11">
        <v>89</v>
      </c>
      <c r="G17" s="12">
        <f t="shared" ref="G17" si="0">F17</f>
        <v>89</v>
      </c>
      <c r="H17" s="11">
        <v>135</v>
      </c>
      <c r="I17" s="12">
        <f t="shared" ref="I17" si="1">H17*0.5</f>
        <v>67.5</v>
      </c>
      <c r="J17" s="11">
        <v>46</v>
      </c>
      <c r="K17" s="12">
        <f t="shared" ref="K17" si="2">J17*1.5</f>
        <v>69</v>
      </c>
      <c r="L17" s="12">
        <f t="shared" ref="L17" si="3">K17+I17+G17</f>
        <v>225.5</v>
      </c>
      <c r="M17" s="11">
        <v>1</v>
      </c>
      <c r="N17" s="11">
        <v>1</v>
      </c>
      <c r="O17" s="58">
        <v>20</v>
      </c>
      <c r="P17" s="53" t="s">
        <v>483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">
      <c r="A19" s="8" t="s">
        <v>41</v>
      </c>
      <c r="B19" s="128" t="s">
        <v>12</v>
      </c>
      <c r="C19" s="123" t="s">
        <v>1</v>
      </c>
      <c r="D19" s="124" t="s">
        <v>13</v>
      </c>
      <c r="E19" s="123" t="s">
        <v>11</v>
      </c>
      <c r="F19" s="111" t="s">
        <v>2</v>
      </c>
      <c r="G19" s="111"/>
      <c r="H19" s="111" t="s">
        <v>5</v>
      </c>
      <c r="I19" s="111"/>
      <c r="J19" s="111" t="s">
        <v>6</v>
      </c>
      <c r="K19" s="111"/>
      <c r="L19" s="122" t="s">
        <v>7</v>
      </c>
      <c r="M19" s="123" t="s">
        <v>8</v>
      </c>
      <c r="N19" s="124" t="s">
        <v>9</v>
      </c>
      <c r="O19" s="127" t="s">
        <v>10</v>
      </c>
      <c r="P19" s="111" t="s">
        <v>556</v>
      </c>
    </row>
    <row r="20" spans="1:16" ht="14.4" customHeight="1">
      <c r="A20" s="111" t="s">
        <v>0</v>
      </c>
      <c r="B20" s="129"/>
      <c r="C20" s="123"/>
      <c r="D20" s="125"/>
      <c r="E20" s="123"/>
      <c r="F20" s="111"/>
      <c r="G20" s="111"/>
      <c r="H20" s="111"/>
      <c r="I20" s="111"/>
      <c r="J20" s="111"/>
      <c r="K20" s="111"/>
      <c r="L20" s="122"/>
      <c r="M20" s="123"/>
      <c r="N20" s="125"/>
      <c r="O20" s="127"/>
      <c r="P20" s="111"/>
    </row>
    <row r="21" spans="1:16">
      <c r="A21" s="111"/>
      <c r="B21" s="130"/>
      <c r="C21" s="123"/>
      <c r="D21" s="126"/>
      <c r="E21" s="123"/>
      <c r="F21" s="9" t="s">
        <v>3</v>
      </c>
      <c r="G21" s="10" t="s">
        <v>4</v>
      </c>
      <c r="H21" s="9" t="s">
        <v>3</v>
      </c>
      <c r="I21" s="10" t="s">
        <v>4</v>
      </c>
      <c r="J21" s="9" t="s">
        <v>3</v>
      </c>
      <c r="K21" s="10" t="s">
        <v>4</v>
      </c>
      <c r="L21" s="122"/>
      <c r="M21" s="123"/>
      <c r="N21" s="126"/>
      <c r="O21" s="127"/>
      <c r="P21" s="111"/>
    </row>
    <row r="22" spans="1:16" ht="86.4">
      <c r="A22" s="56" t="s">
        <v>497</v>
      </c>
      <c r="B22" s="11" t="s">
        <v>424</v>
      </c>
      <c r="C22" s="11">
        <v>2002</v>
      </c>
      <c r="D22" s="11" t="s">
        <v>38</v>
      </c>
      <c r="E22" s="11" t="s">
        <v>657</v>
      </c>
      <c r="F22" s="11">
        <v>120</v>
      </c>
      <c r="G22" s="12">
        <f t="shared" ref="G22:G23" si="4">F22</f>
        <v>120</v>
      </c>
      <c r="H22" s="11">
        <v>128</v>
      </c>
      <c r="I22" s="12">
        <f t="shared" ref="I22:I23" si="5">H22*0.5</f>
        <v>64</v>
      </c>
      <c r="J22" s="11">
        <v>82</v>
      </c>
      <c r="K22" s="12">
        <f t="shared" ref="K22:K23" si="6">J22*1.5</f>
        <v>123</v>
      </c>
      <c r="L22" s="12">
        <f t="shared" ref="L22:L23" si="7">K22+I22+G22</f>
        <v>307</v>
      </c>
      <c r="M22" s="11">
        <v>1</v>
      </c>
      <c r="N22" s="11">
        <v>1</v>
      </c>
      <c r="O22" s="58">
        <v>20</v>
      </c>
      <c r="P22" s="53" t="s">
        <v>498</v>
      </c>
    </row>
    <row r="23" spans="1:16" ht="57.6">
      <c r="A23" s="56" t="s">
        <v>499</v>
      </c>
      <c r="B23" s="11" t="s">
        <v>424</v>
      </c>
      <c r="C23" s="11">
        <v>2004</v>
      </c>
      <c r="D23" s="11" t="s">
        <v>38</v>
      </c>
      <c r="E23" s="11" t="s">
        <v>658</v>
      </c>
      <c r="F23" s="11">
        <v>87</v>
      </c>
      <c r="G23" s="12">
        <f t="shared" si="4"/>
        <v>87</v>
      </c>
      <c r="H23" s="11">
        <v>130</v>
      </c>
      <c r="I23" s="12">
        <f t="shared" si="5"/>
        <v>65</v>
      </c>
      <c r="J23" s="11">
        <v>15</v>
      </c>
      <c r="K23" s="12">
        <f t="shared" si="6"/>
        <v>22.5</v>
      </c>
      <c r="L23" s="12">
        <f t="shared" si="7"/>
        <v>174.5</v>
      </c>
      <c r="M23" s="11">
        <v>2</v>
      </c>
      <c r="N23" s="11">
        <v>2</v>
      </c>
      <c r="O23" s="58">
        <v>18</v>
      </c>
      <c r="P23" s="53" t="s">
        <v>500</v>
      </c>
    </row>
    <row r="24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"/>
    </row>
    <row r="25" spans="1:16" ht="18">
      <c r="A25" s="2" t="s">
        <v>40</v>
      </c>
      <c r="B25" s="119" t="s">
        <v>12</v>
      </c>
      <c r="C25" s="114" t="s">
        <v>1</v>
      </c>
      <c r="D25" s="115" t="s">
        <v>13</v>
      </c>
      <c r="E25" s="114" t="s">
        <v>11</v>
      </c>
      <c r="F25" s="112" t="s">
        <v>2</v>
      </c>
      <c r="G25" s="112"/>
      <c r="H25" s="112" t="s">
        <v>5</v>
      </c>
      <c r="I25" s="112"/>
      <c r="J25" s="112" t="s">
        <v>6</v>
      </c>
      <c r="K25" s="112"/>
      <c r="L25" s="113" t="s">
        <v>7</v>
      </c>
      <c r="M25" s="114" t="s">
        <v>8</v>
      </c>
      <c r="N25" s="115" t="s">
        <v>9</v>
      </c>
      <c r="O25" s="118" t="s">
        <v>10</v>
      </c>
      <c r="P25" s="112" t="s">
        <v>556</v>
      </c>
    </row>
    <row r="26" spans="1:16">
      <c r="A26" s="112" t="s">
        <v>0</v>
      </c>
      <c r="B26" s="120"/>
      <c r="C26" s="114"/>
      <c r="D26" s="116"/>
      <c r="E26" s="114"/>
      <c r="F26" s="112"/>
      <c r="G26" s="112"/>
      <c r="H26" s="112"/>
      <c r="I26" s="112"/>
      <c r="J26" s="112"/>
      <c r="K26" s="112"/>
      <c r="L26" s="113"/>
      <c r="M26" s="114"/>
      <c r="N26" s="116"/>
      <c r="O26" s="118"/>
      <c r="P26" s="112"/>
    </row>
    <row r="27" spans="1:16">
      <c r="A27" s="112"/>
      <c r="B27" s="121"/>
      <c r="C27" s="114"/>
      <c r="D27" s="117"/>
      <c r="E27" s="114"/>
      <c r="F27" s="3" t="s">
        <v>3</v>
      </c>
      <c r="G27" s="4" t="s">
        <v>4</v>
      </c>
      <c r="H27" s="3" t="s">
        <v>3</v>
      </c>
      <c r="I27" s="4" t="s">
        <v>4</v>
      </c>
      <c r="J27" s="3" t="s">
        <v>3</v>
      </c>
      <c r="K27" s="4" t="s">
        <v>4</v>
      </c>
      <c r="L27" s="113"/>
      <c r="M27" s="114"/>
      <c r="N27" s="117"/>
      <c r="O27" s="118"/>
      <c r="P27" s="112"/>
    </row>
    <row r="28" spans="1:16" ht="28.8">
      <c r="A28" s="52" t="s">
        <v>503</v>
      </c>
      <c r="B28" s="5" t="s">
        <v>424</v>
      </c>
      <c r="C28" s="5">
        <v>2007</v>
      </c>
      <c r="D28" s="5" t="s">
        <v>38</v>
      </c>
      <c r="E28" s="5" t="s">
        <v>659</v>
      </c>
      <c r="F28" s="5">
        <v>85</v>
      </c>
      <c r="G28" s="6">
        <f t="shared" ref="G28" si="8">F28</f>
        <v>85</v>
      </c>
      <c r="H28" s="5">
        <v>168</v>
      </c>
      <c r="I28" s="6">
        <f t="shared" ref="I28" si="9">H28*0.5</f>
        <v>84</v>
      </c>
      <c r="J28" s="5">
        <v>51</v>
      </c>
      <c r="K28" s="6">
        <f t="shared" ref="K28" si="10">J28*1.5</f>
        <v>76.5</v>
      </c>
      <c r="L28" s="6">
        <f t="shared" ref="L28" si="11">K28+I28+G28</f>
        <v>245.5</v>
      </c>
      <c r="M28" s="5">
        <v>1</v>
      </c>
      <c r="N28" s="5">
        <v>1</v>
      </c>
      <c r="O28" s="59">
        <v>20</v>
      </c>
      <c r="P28" s="51" t="s">
        <v>481</v>
      </c>
    </row>
    <row r="29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1" spans="1:16">
      <c r="A31" s="67" t="s">
        <v>571</v>
      </c>
      <c r="B31" s="67"/>
      <c r="C31" s="67"/>
      <c r="D31" s="67"/>
      <c r="E31" s="67"/>
      <c r="F31" s="67"/>
      <c r="G31" s="67"/>
      <c r="H31" s="67" t="s">
        <v>572</v>
      </c>
      <c r="I31" s="67"/>
      <c r="J31" s="67"/>
      <c r="K31" s="67"/>
      <c r="L31" s="67"/>
      <c r="M31" s="67"/>
      <c r="N31" s="67"/>
      <c r="O31" s="67"/>
    </row>
  </sheetData>
  <mergeCells count="54">
    <mergeCell ref="P14:P16"/>
    <mergeCell ref="P19:P21"/>
    <mergeCell ref="P25:P27"/>
    <mergeCell ref="E2:G3"/>
    <mergeCell ref="H2:O2"/>
    <mergeCell ref="H3:O3"/>
    <mergeCell ref="E4:G5"/>
    <mergeCell ref="H4:O4"/>
    <mergeCell ref="H5:O5"/>
    <mergeCell ref="E6:G6"/>
    <mergeCell ref="H6:O7"/>
    <mergeCell ref="E7:G7"/>
    <mergeCell ref="E9:G9"/>
    <mergeCell ref="H9:O10"/>
    <mergeCell ref="E10:G10"/>
    <mergeCell ref="F14:G15"/>
    <mergeCell ref="H14:I15"/>
    <mergeCell ref="E11:G11"/>
    <mergeCell ref="C12:D12"/>
    <mergeCell ref="E12:G12"/>
    <mergeCell ref="A15:A16"/>
    <mergeCell ref="B14:B16"/>
    <mergeCell ref="C14:C16"/>
    <mergeCell ref="D14:D16"/>
    <mergeCell ref="E14:E16"/>
    <mergeCell ref="J14:K15"/>
    <mergeCell ref="L14:L16"/>
    <mergeCell ref="M14:M16"/>
    <mergeCell ref="N14:N16"/>
    <mergeCell ref="O14:O16"/>
    <mergeCell ref="N19:N21"/>
    <mergeCell ref="O19:O21"/>
    <mergeCell ref="A20:A21"/>
    <mergeCell ref="B19:B21"/>
    <mergeCell ref="C19:C21"/>
    <mergeCell ref="D19:D21"/>
    <mergeCell ref="E19:E21"/>
    <mergeCell ref="F19:G20"/>
    <mergeCell ref="H19:I20"/>
    <mergeCell ref="J19:K20"/>
    <mergeCell ref="L19:L21"/>
    <mergeCell ref="M19:M21"/>
    <mergeCell ref="J25:K26"/>
    <mergeCell ref="L25:L27"/>
    <mergeCell ref="M25:M27"/>
    <mergeCell ref="N25:N27"/>
    <mergeCell ref="O25:O27"/>
    <mergeCell ref="F25:G26"/>
    <mergeCell ref="H25:I26"/>
    <mergeCell ref="A26:A27"/>
    <mergeCell ref="B25:B27"/>
    <mergeCell ref="C25:C27"/>
    <mergeCell ref="D25:D27"/>
    <mergeCell ref="E25:E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P60"/>
  <sheetViews>
    <sheetView workbookViewId="0">
      <selection activeCell="H9" sqref="H9:O10"/>
    </sheetView>
  </sheetViews>
  <sheetFormatPr defaultRowHeight="14.4"/>
  <cols>
    <col min="1" max="1" width="49.6640625" customWidth="1"/>
    <col min="16" max="16" width="12.8867187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8" t="s">
        <v>46</v>
      </c>
      <c r="B14" s="128" t="s">
        <v>12</v>
      </c>
      <c r="C14" s="123" t="s">
        <v>1</v>
      </c>
      <c r="D14" s="124" t="s">
        <v>13</v>
      </c>
      <c r="E14" s="123" t="s">
        <v>11</v>
      </c>
      <c r="F14" s="111" t="s">
        <v>2</v>
      </c>
      <c r="G14" s="111"/>
      <c r="H14" s="111" t="s">
        <v>5</v>
      </c>
      <c r="I14" s="111"/>
      <c r="J14" s="111" t="s">
        <v>6</v>
      </c>
      <c r="K14" s="111"/>
      <c r="L14" s="122" t="s">
        <v>7</v>
      </c>
      <c r="M14" s="123" t="s">
        <v>8</v>
      </c>
      <c r="N14" s="124" t="s">
        <v>9</v>
      </c>
      <c r="O14" s="127" t="s">
        <v>10</v>
      </c>
      <c r="P14" s="111" t="s">
        <v>556</v>
      </c>
    </row>
    <row r="15" spans="1:16" ht="14.4" customHeight="1">
      <c r="A15" s="111" t="s">
        <v>0</v>
      </c>
      <c r="B15" s="129"/>
      <c r="C15" s="123"/>
      <c r="D15" s="125"/>
      <c r="E15" s="123"/>
      <c r="F15" s="111"/>
      <c r="G15" s="111"/>
      <c r="H15" s="111"/>
      <c r="I15" s="111"/>
      <c r="J15" s="111"/>
      <c r="K15" s="111"/>
      <c r="L15" s="122"/>
      <c r="M15" s="123"/>
      <c r="N15" s="125"/>
      <c r="O15" s="127"/>
      <c r="P15" s="111"/>
    </row>
    <row r="16" spans="1:16">
      <c r="A16" s="111"/>
      <c r="B16" s="130"/>
      <c r="C16" s="123"/>
      <c r="D16" s="126"/>
      <c r="E16" s="123"/>
      <c r="F16" s="9" t="s">
        <v>3</v>
      </c>
      <c r="G16" s="10" t="s">
        <v>4</v>
      </c>
      <c r="H16" s="9" t="s">
        <v>3</v>
      </c>
      <c r="I16" s="10" t="s">
        <v>4</v>
      </c>
      <c r="J16" s="9" t="s">
        <v>3</v>
      </c>
      <c r="K16" s="10" t="s">
        <v>4</v>
      </c>
      <c r="L16" s="122"/>
      <c r="M16" s="123"/>
      <c r="N16" s="126"/>
      <c r="O16" s="127"/>
      <c r="P16" s="111"/>
    </row>
    <row r="17" spans="1:16" ht="57.6">
      <c r="A17" s="11" t="s">
        <v>476</v>
      </c>
      <c r="B17" s="11" t="s">
        <v>424</v>
      </c>
      <c r="C17" s="11">
        <v>2004</v>
      </c>
      <c r="D17" s="11" t="s">
        <v>38</v>
      </c>
      <c r="E17" s="11" t="s">
        <v>660</v>
      </c>
      <c r="F17" s="11">
        <v>102</v>
      </c>
      <c r="G17" s="12">
        <f t="shared" ref="G17:G18" si="0">F17</f>
        <v>102</v>
      </c>
      <c r="H17" s="11">
        <v>170</v>
      </c>
      <c r="I17" s="12">
        <f t="shared" ref="I17:I18" si="1">H17*0.5</f>
        <v>85</v>
      </c>
      <c r="J17" s="11">
        <v>68</v>
      </c>
      <c r="K17" s="12">
        <f t="shared" ref="K17:K18" si="2">J17*1.5</f>
        <v>102</v>
      </c>
      <c r="L17" s="12">
        <f t="shared" ref="L17:L18" si="3">K17+I17+G17</f>
        <v>289</v>
      </c>
      <c r="M17" s="11">
        <v>1</v>
      </c>
      <c r="N17" s="11">
        <v>1</v>
      </c>
      <c r="O17" s="58">
        <v>20</v>
      </c>
      <c r="P17" s="53" t="s">
        <v>473</v>
      </c>
    </row>
    <row r="18" spans="1:16" ht="57.6">
      <c r="A18" s="11" t="s">
        <v>477</v>
      </c>
      <c r="B18" s="11" t="s">
        <v>424</v>
      </c>
      <c r="C18" s="11">
        <v>2000</v>
      </c>
      <c r="D18" s="11" t="s">
        <v>38</v>
      </c>
      <c r="E18" s="11" t="s">
        <v>661</v>
      </c>
      <c r="F18" s="11">
        <v>115</v>
      </c>
      <c r="G18" s="12">
        <f t="shared" si="0"/>
        <v>115</v>
      </c>
      <c r="H18" s="11">
        <v>118</v>
      </c>
      <c r="I18" s="12">
        <f t="shared" si="1"/>
        <v>59</v>
      </c>
      <c r="J18" s="11">
        <v>67</v>
      </c>
      <c r="K18" s="12">
        <f t="shared" si="2"/>
        <v>100.5</v>
      </c>
      <c r="L18" s="12">
        <f t="shared" si="3"/>
        <v>274.5</v>
      </c>
      <c r="M18" s="11">
        <v>2</v>
      </c>
      <c r="N18" s="11">
        <v>2</v>
      </c>
      <c r="O18" s="58">
        <v>18</v>
      </c>
      <c r="P18" s="53" t="s">
        <v>478</v>
      </c>
    </row>
    <row r="19" spans="1:1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1"/>
    </row>
    <row r="20" spans="1:16" ht="18">
      <c r="A20" s="2" t="s">
        <v>47</v>
      </c>
      <c r="B20" s="119" t="s">
        <v>12</v>
      </c>
      <c r="C20" s="114" t="s">
        <v>1</v>
      </c>
      <c r="D20" s="115" t="s">
        <v>13</v>
      </c>
      <c r="E20" s="114" t="s">
        <v>11</v>
      </c>
      <c r="F20" s="112" t="s">
        <v>2</v>
      </c>
      <c r="G20" s="112"/>
      <c r="H20" s="112" t="s">
        <v>5</v>
      </c>
      <c r="I20" s="112"/>
      <c r="J20" s="112" t="s">
        <v>6</v>
      </c>
      <c r="K20" s="112"/>
      <c r="L20" s="113" t="s">
        <v>7</v>
      </c>
      <c r="M20" s="114" t="s">
        <v>8</v>
      </c>
      <c r="N20" s="115" t="s">
        <v>9</v>
      </c>
      <c r="O20" s="118" t="s">
        <v>10</v>
      </c>
      <c r="P20" s="112" t="s">
        <v>556</v>
      </c>
    </row>
    <row r="21" spans="1:16" ht="14.4" customHeight="1">
      <c r="A21" s="112" t="s">
        <v>0</v>
      </c>
      <c r="B21" s="120"/>
      <c r="C21" s="114"/>
      <c r="D21" s="116"/>
      <c r="E21" s="114"/>
      <c r="F21" s="112"/>
      <c r="G21" s="112"/>
      <c r="H21" s="112"/>
      <c r="I21" s="112"/>
      <c r="J21" s="112"/>
      <c r="K21" s="112"/>
      <c r="L21" s="113"/>
      <c r="M21" s="114"/>
      <c r="N21" s="116"/>
      <c r="O21" s="118"/>
      <c r="P21" s="112"/>
    </row>
    <row r="22" spans="1:16">
      <c r="A22" s="112"/>
      <c r="B22" s="121"/>
      <c r="C22" s="114"/>
      <c r="D22" s="117"/>
      <c r="E22" s="114"/>
      <c r="F22" s="3" t="s">
        <v>3</v>
      </c>
      <c r="G22" s="4" t="s">
        <v>4</v>
      </c>
      <c r="H22" s="3" t="s">
        <v>3</v>
      </c>
      <c r="I22" s="4" t="s">
        <v>4</v>
      </c>
      <c r="J22" s="3" t="s">
        <v>3</v>
      </c>
      <c r="K22" s="4" t="s">
        <v>4</v>
      </c>
      <c r="L22" s="113"/>
      <c r="M22" s="114"/>
      <c r="N22" s="117"/>
      <c r="O22" s="118"/>
      <c r="P22" s="112"/>
    </row>
    <row r="23" spans="1:16" ht="57.6">
      <c r="A23" s="5" t="s">
        <v>435</v>
      </c>
      <c r="B23" s="5" t="s">
        <v>424</v>
      </c>
      <c r="C23" s="5">
        <v>1991</v>
      </c>
      <c r="D23" s="5" t="s">
        <v>38</v>
      </c>
      <c r="E23" s="5" t="s">
        <v>662</v>
      </c>
      <c r="F23" s="5">
        <v>80</v>
      </c>
      <c r="G23" s="6">
        <f t="shared" ref="G23" si="4">F23</f>
        <v>80</v>
      </c>
      <c r="H23" s="5">
        <v>128</v>
      </c>
      <c r="I23" s="6">
        <f t="shared" ref="I23" si="5">H23*0.5</f>
        <v>64</v>
      </c>
      <c r="J23" s="5">
        <v>41</v>
      </c>
      <c r="K23" s="6">
        <f t="shared" ref="K23" si="6">J23*1.5</f>
        <v>61.5</v>
      </c>
      <c r="L23" s="6">
        <f t="shared" ref="L23" si="7">K23+I23+G23</f>
        <v>205.5</v>
      </c>
      <c r="M23" s="5">
        <v>1</v>
      </c>
      <c r="N23" s="5">
        <v>1</v>
      </c>
      <c r="O23" s="59">
        <v>20</v>
      </c>
      <c r="P23" s="51" t="s">
        <v>479</v>
      </c>
    </row>
    <row r="24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"/>
    </row>
    <row r="25" spans="1:16" ht="18">
      <c r="A25" s="8" t="s">
        <v>48</v>
      </c>
      <c r="B25" s="128" t="s">
        <v>12</v>
      </c>
      <c r="C25" s="123" t="s">
        <v>1</v>
      </c>
      <c r="D25" s="124" t="s">
        <v>13</v>
      </c>
      <c r="E25" s="123" t="s">
        <v>11</v>
      </c>
      <c r="F25" s="111" t="s">
        <v>2</v>
      </c>
      <c r="G25" s="111"/>
      <c r="H25" s="111" t="s">
        <v>5</v>
      </c>
      <c r="I25" s="111"/>
      <c r="J25" s="111" t="s">
        <v>6</v>
      </c>
      <c r="K25" s="111"/>
      <c r="L25" s="122" t="s">
        <v>7</v>
      </c>
      <c r="M25" s="123" t="s">
        <v>8</v>
      </c>
      <c r="N25" s="124" t="s">
        <v>9</v>
      </c>
      <c r="O25" s="127" t="s">
        <v>10</v>
      </c>
      <c r="P25" s="111" t="s">
        <v>556</v>
      </c>
    </row>
    <row r="26" spans="1:16" ht="14.4" customHeight="1">
      <c r="A26" s="111" t="s">
        <v>0</v>
      </c>
      <c r="B26" s="129"/>
      <c r="C26" s="123"/>
      <c r="D26" s="125"/>
      <c r="E26" s="123"/>
      <c r="F26" s="111"/>
      <c r="G26" s="111"/>
      <c r="H26" s="111"/>
      <c r="I26" s="111"/>
      <c r="J26" s="111"/>
      <c r="K26" s="111"/>
      <c r="L26" s="122"/>
      <c r="M26" s="123"/>
      <c r="N26" s="125"/>
      <c r="O26" s="127"/>
      <c r="P26" s="111"/>
    </row>
    <row r="27" spans="1:16">
      <c r="A27" s="111"/>
      <c r="B27" s="130"/>
      <c r="C27" s="123"/>
      <c r="D27" s="126"/>
      <c r="E27" s="123"/>
      <c r="F27" s="9" t="s">
        <v>3</v>
      </c>
      <c r="G27" s="10" t="s">
        <v>4</v>
      </c>
      <c r="H27" s="9" t="s">
        <v>3</v>
      </c>
      <c r="I27" s="10" t="s">
        <v>4</v>
      </c>
      <c r="J27" s="9" t="s">
        <v>3</v>
      </c>
      <c r="K27" s="10" t="s">
        <v>4</v>
      </c>
      <c r="L27" s="122"/>
      <c r="M27" s="123"/>
      <c r="N27" s="126"/>
      <c r="O27" s="127"/>
      <c r="P27" s="111"/>
    </row>
    <row r="28" spans="1:16" ht="57.6">
      <c r="A28" s="11" t="s">
        <v>486</v>
      </c>
      <c r="B28" s="11" t="s">
        <v>424</v>
      </c>
      <c r="C28" s="11">
        <v>1987</v>
      </c>
      <c r="D28" s="11" t="s">
        <v>38</v>
      </c>
      <c r="E28" s="11" t="s">
        <v>663</v>
      </c>
      <c r="F28" s="11">
        <v>124</v>
      </c>
      <c r="G28" s="12">
        <f t="shared" ref="G28:G29" si="8">F28</f>
        <v>124</v>
      </c>
      <c r="H28" s="11">
        <v>185</v>
      </c>
      <c r="I28" s="12">
        <f t="shared" ref="I28:I29" si="9">H28*0.5</f>
        <v>92.5</v>
      </c>
      <c r="J28" s="11">
        <v>80</v>
      </c>
      <c r="K28" s="12">
        <f t="shared" ref="K28:K29" si="10">J28*1.5</f>
        <v>120</v>
      </c>
      <c r="L28" s="12">
        <f t="shared" ref="L28:L29" si="11">K28+I28+G28</f>
        <v>336.5</v>
      </c>
      <c r="M28" s="11">
        <v>1</v>
      </c>
      <c r="N28" s="11">
        <v>1</v>
      </c>
      <c r="O28" s="58">
        <v>20</v>
      </c>
      <c r="P28" s="53" t="s">
        <v>487</v>
      </c>
    </row>
    <row r="29" spans="1:16" ht="28.8">
      <c r="A29" s="11" t="s">
        <v>491</v>
      </c>
      <c r="B29" s="11" t="s">
        <v>424</v>
      </c>
      <c r="C29" s="11">
        <v>2001</v>
      </c>
      <c r="D29" s="11" t="s">
        <v>38</v>
      </c>
      <c r="E29" s="11" t="s">
        <v>664</v>
      </c>
      <c r="F29" s="11">
        <v>98</v>
      </c>
      <c r="G29" s="12">
        <f t="shared" si="8"/>
        <v>98</v>
      </c>
      <c r="H29" s="11">
        <v>133</v>
      </c>
      <c r="I29" s="12">
        <f t="shared" si="9"/>
        <v>66.5</v>
      </c>
      <c r="J29" s="11">
        <v>61</v>
      </c>
      <c r="K29" s="12">
        <f t="shared" si="10"/>
        <v>91.5</v>
      </c>
      <c r="L29" s="12">
        <f t="shared" si="11"/>
        <v>256</v>
      </c>
      <c r="M29" s="11">
        <v>2</v>
      </c>
      <c r="N29" s="11">
        <v>2</v>
      </c>
      <c r="O29" s="58">
        <v>18</v>
      </c>
      <c r="P29" s="53" t="s">
        <v>492</v>
      </c>
    </row>
    <row r="30" spans="1:16">
      <c r="A30" s="46" t="s">
        <v>294</v>
      </c>
      <c r="B30" s="11" t="s">
        <v>288</v>
      </c>
      <c r="C30" s="47">
        <v>1990</v>
      </c>
      <c r="D30" s="11" t="s">
        <v>39</v>
      </c>
      <c r="E30" s="11" t="s">
        <v>611</v>
      </c>
      <c r="F30" s="11">
        <v>100</v>
      </c>
      <c r="G30" s="12">
        <f t="shared" ref="G30" si="12">F30</f>
        <v>100</v>
      </c>
      <c r="H30" s="11">
        <v>147</v>
      </c>
      <c r="I30" s="12">
        <f t="shared" ref="I30" si="13">H30*0.5</f>
        <v>73.5</v>
      </c>
      <c r="J30" s="11">
        <v>67</v>
      </c>
      <c r="K30" s="12">
        <f t="shared" ref="K30" si="14">J30*1.5</f>
        <v>100.5</v>
      </c>
      <c r="L30" s="12">
        <f t="shared" ref="L30" si="15">K30+I30+G30</f>
        <v>274</v>
      </c>
      <c r="M30" s="11">
        <v>1</v>
      </c>
      <c r="N30" s="11">
        <v>3</v>
      </c>
      <c r="O30" s="58">
        <v>16</v>
      </c>
      <c r="P30" s="69" t="s">
        <v>295</v>
      </c>
    </row>
    <row r="31" spans="1:1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"/>
    </row>
    <row r="32" spans="1:16" ht="18">
      <c r="A32" s="2" t="s">
        <v>49</v>
      </c>
      <c r="B32" s="119" t="s">
        <v>12</v>
      </c>
      <c r="C32" s="114" t="s">
        <v>1</v>
      </c>
      <c r="D32" s="115" t="s">
        <v>13</v>
      </c>
      <c r="E32" s="114" t="s">
        <v>11</v>
      </c>
      <c r="F32" s="112" t="s">
        <v>2</v>
      </c>
      <c r="G32" s="112"/>
      <c r="H32" s="112" t="s">
        <v>5</v>
      </c>
      <c r="I32" s="112"/>
      <c r="J32" s="112" t="s">
        <v>6</v>
      </c>
      <c r="K32" s="112"/>
      <c r="L32" s="113" t="s">
        <v>7</v>
      </c>
      <c r="M32" s="114" t="s">
        <v>8</v>
      </c>
      <c r="N32" s="115" t="s">
        <v>9</v>
      </c>
      <c r="O32" s="118" t="s">
        <v>10</v>
      </c>
      <c r="P32" s="112" t="s">
        <v>556</v>
      </c>
    </row>
    <row r="33" spans="1:16" ht="14.4" customHeight="1">
      <c r="A33" s="112" t="s">
        <v>0</v>
      </c>
      <c r="B33" s="120"/>
      <c r="C33" s="114"/>
      <c r="D33" s="116"/>
      <c r="E33" s="114"/>
      <c r="F33" s="112"/>
      <c r="G33" s="112"/>
      <c r="H33" s="112"/>
      <c r="I33" s="112"/>
      <c r="J33" s="112"/>
      <c r="K33" s="112"/>
      <c r="L33" s="113"/>
      <c r="M33" s="114"/>
      <c r="N33" s="116"/>
      <c r="O33" s="118"/>
      <c r="P33" s="112"/>
    </row>
    <row r="34" spans="1:16">
      <c r="A34" s="112"/>
      <c r="B34" s="121"/>
      <c r="C34" s="114"/>
      <c r="D34" s="117"/>
      <c r="E34" s="114"/>
      <c r="F34" s="3" t="s">
        <v>3</v>
      </c>
      <c r="G34" s="4" t="s">
        <v>4</v>
      </c>
      <c r="H34" s="3" t="s">
        <v>3</v>
      </c>
      <c r="I34" s="4" t="s">
        <v>4</v>
      </c>
      <c r="J34" s="3" t="s">
        <v>3</v>
      </c>
      <c r="K34" s="4" t="s">
        <v>4</v>
      </c>
      <c r="L34" s="113"/>
      <c r="M34" s="114"/>
      <c r="N34" s="117"/>
      <c r="O34" s="118"/>
      <c r="P34" s="112"/>
    </row>
    <row r="35" spans="1:16" ht="57.6">
      <c r="A35" s="5" t="s">
        <v>481</v>
      </c>
      <c r="B35" s="5" t="s">
        <v>424</v>
      </c>
      <c r="C35" s="5">
        <v>1989</v>
      </c>
      <c r="D35" s="5" t="s">
        <v>38</v>
      </c>
      <c r="E35" s="5" t="s">
        <v>665</v>
      </c>
      <c r="F35" s="5">
        <v>125</v>
      </c>
      <c r="G35" s="6">
        <f t="shared" ref="G35" si="16">F35</f>
        <v>125</v>
      </c>
      <c r="H35" s="5">
        <v>195</v>
      </c>
      <c r="I35" s="6">
        <f t="shared" ref="I35" si="17">H35*0.5</f>
        <v>97.5</v>
      </c>
      <c r="J35" s="5">
        <v>81</v>
      </c>
      <c r="K35" s="6">
        <f t="shared" ref="K35" si="18">J35*1.5</f>
        <v>121.5</v>
      </c>
      <c r="L35" s="6">
        <f t="shared" ref="L35" si="19">K35+I35+G35</f>
        <v>344</v>
      </c>
      <c r="M35" s="5">
        <v>1</v>
      </c>
      <c r="N35" s="5">
        <v>1</v>
      </c>
      <c r="O35" s="59">
        <v>20</v>
      </c>
      <c r="P35" s="51" t="s">
        <v>488</v>
      </c>
    </row>
    <row r="36" spans="1:16" ht="28.8">
      <c r="A36" s="5" t="s">
        <v>338</v>
      </c>
      <c r="B36" s="5" t="s">
        <v>331</v>
      </c>
      <c r="C36" s="5">
        <v>1988</v>
      </c>
      <c r="D36" s="5" t="s">
        <v>39</v>
      </c>
      <c r="E36" s="89" t="s">
        <v>587</v>
      </c>
      <c r="F36" s="5">
        <v>91</v>
      </c>
      <c r="G36" s="6">
        <f t="shared" ref="G36" si="20">F36</f>
        <v>91</v>
      </c>
      <c r="H36" s="5">
        <v>190</v>
      </c>
      <c r="I36" s="6">
        <f t="shared" ref="I36" si="21">H36*0.5</f>
        <v>95</v>
      </c>
      <c r="J36" s="5">
        <v>60</v>
      </c>
      <c r="K36" s="6">
        <f t="shared" ref="K36" si="22">J36*1.5</f>
        <v>90</v>
      </c>
      <c r="L36" s="6">
        <f t="shared" ref="L36" si="23">K36+I36+G36</f>
        <v>276</v>
      </c>
      <c r="M36" s="5">
        <v>1</v>
      </c>
      <c r="N36" s="5">
        <v>2</v>
      </c>
      <c r="O36" s="59">
        <v>18</v>
      </c>
      <c r="P36" s="70" t="s">
        <v>334</v>
      </c>
    </row>
    <row r="37" spans="1:1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1"/>
    </row>
    <row r="38" spans="1:16" ht="18">
      <c r="A38" s="8" t="s">
        <v>50</v>
      </c>
      <c r="B38" s="128" t="s">
        <v>12</v>
      </c>
      <c r="C38" s="123" t="s">
        <v>1</v>
      </c>
      <c r="D38" s="124" t="s">
        <v>13</v>
      </c>
      <c r="E38" s="123" t="s">
        <v>11</v>
      </c>
      <c r="F38" s="111" t="s">
        <v>2</v>
      </c>
      <c r="G38" s="111"/>
      <c r="H38" s="111" t="s">
        <v>5</v>
      </c>
      <c r="I38" s="111"/>
      <c r="J38" s="111" t="s">
        <v>6</v>
      </c>
      <c r="K38" s="111"/>
      <c r="L38" s="122" t="s">
        <v>7</v>
      </c>
      <c r="M38" s="123" t="s">
        <v>8</v>
      </c>
      <c r="N38" s="124" t="s">
        <v>9</v>
      </c>
      <c r="O38" s="127" t="s">
        <v>10</v>
      </c>
      <c r="P38" s="111" t="s">
        <v>556</v>
      </c>
    </row>
    <row r="39" spans="1:16" ht="14.4" customHeight="1">
      <c r="A39" s="111" t="s">
        <v>0</v>
      </c>
      <c r="B39" s="129"/>
      <c r="C39" s="123"/>
      <c r="D39" s="125"/>
      <c r="E39" s="123"/>
      <c r="F39" s="111"/>
      <c r="G39" s="111"/>
      <c r="H39" s="111"/>
      <c r="I39" s="111"/>
      <c r="J39" s="111"/>
      <c r="K39" s="111"/>
      <c r="L39" s="122"/>
      <c r="M39" s="123"/>
      <c r="N39" s="125"/>
      <c r="O39" s="127"/>
      <c r="P39" s="111"/>
    </row>
    <row r="40" spans="1:16">
      <c r="A40" s="111"/>
      <c r="B40" s="130"/>
      <c r="C40" s="123"/>
      <c r="D40" s="126"/>
      <c r="E40" s="123"/>
      <c r="F40" s="9" t="s">
        <v>3</v>
      </c>
      <c r="G40" s="10" t="s">
        <v>4</v>
      </c>
      <c r="H40" s="9" t="s">
        <v>3</v>
      </c>
      <c r="I40" s="10" t="s">
        <v>4</v>
      </c>
      <c r="J40" s="9" t="s">
        <v>3</v>
      </c>
      <c r="K40" s="10" t="s">
        <v>4</v>
      </c>
      <c r="L40" s="122"/>
      <c r="M40" s="123"/>
      <c r="N40" s="126"/>
      <c r="O40" s="127"/>
      <c r="P40" s="111"/>
    </row>
    <row r="41" spans="1:16" ht="86.4">
      <c r="A41" s="11" t="s">
        <v>497</v>
      </c>
      <c r="B41" s="11" t="s">
        <v>424</v>
      </c>
      <c r="C41" s="11">
        <v>2002</v>
      </c>
      <c r="D41" s="11" t="s">
        <v>38</v>
      </c>
      <c r="E41" s="11" t="s">
        <v>657</v>
      </c>
      <c r="F41" s="11">
        <v>120</v>
      </c>
      <c r="G41" s="12">
        <f t="shared" ref="G41" si="24">F41</f>
        <v>120</v>
      </c>
      <c r="H41" s="11">
        <v>128</v>
      </c>
      <c r="I41" s="12">
        <f t="shared" ref="I41" si="25">H41*0.5</f>
        <v>64</v>
      </c>
      <c r="J41" s="11">
        <v>82</v>
      </c>
      <c r="K41" s="12">
        <f t="shared" ref="K41" si="26">J41*1.5</f>
        <v>123</v>
      </c>
      <c r="L41" s="12">
        <f t="shared" ref="L41" si="27">K41+I41+G41</f>
        <v>307</v>
      </c>
      <c r="M41" s="11">
        <v>1</v>
      </c>
      <c r="N41" s="11">
        <v>1</v>
      </c>
      <c r="O41" s="58">
        <v>20</v>
      </c>
      <c r="P41" s="53" t="s">
        <v>498</v>
      </c>
    </row>
    <row r="42" spans="1:16" ht="28.8">
      <c r="A42" s="11" t="s">
        <v>337</v>
      </c>
      <c r="B42" s="11" t="s">
        <v>331</v>
      </c>
      <c r="C42" s="11">
        <v>1988</v>
      </c>
      <c r="D42" s="11" t="s">
        <v>39</v>
      </c>
      <c r="E42" s="11" t="s">
        <v>583</v>
      </c>
      <c r="F42" s="11">
        <v>71</v>
      </c>
      <c r="G42" s="12">
        <f t="shared" ref="G42" si="28">F42</f>
        <v>71</v>
      </c>
      <c r="H42" s="11">
        <v>192</v>
      </c>
      <c r="I42" s="12">
        <f t="shared" ref="I42" si="29">H42*0.5</f>
        <v>96</v>
      </c>
      <c r="J42" s="11">
        <v>69</v>
      </c>
      <c r="K42" s="12">
        <f t="shared" ref="K42" si="30">J42*1.5</f>
        <v>103.5</v>
      </c>
      <c r="L42" s="12">
        <f t="shared" ref="L42" si="31">K42+I42+G42</f>
        <v>270.5</v>
      </c>
      <c r="M42" s="11">
        <v>1</v>
      </c>
      <c r="N42" s="11">
        <v>2</v>
      </c>
      <c r="O42" s="58">
        <v>18</v>
      </c>
      <c r="P42" s="53" t="s">
        <v>334</v>
      </c>
    </row>
    <row r="43" spans="1:1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1"/>
    </row>
    <row r="44" spans="1:16" ht="18">
      <c r="A44" s="2" t="s">
        <v>51</v>
      </c>
      <c r="B44" s="119" t="s">
        <v>12</v>
      </c>
      <c r="C44" s="114" t="s">
        <v>1</v>
      </c>
      <c r="D44" s="115" t="s">
        <v>13</v>
      </c>
      <c r="E44" s="114" t="s">
        <v>11</v>
      </c>
      <c r="F44" s="112" t="s">
        <v>2</v>
      </c>
      <c r="G44" s="112"/>
      <c r="H44" s="112" t="s">
        <v>5</v>
      </c>
      <c r="I44" s="112"/>
      <c r="J44" s="112" t="s">
        <v>6</v>
      </c>
      <c r="K44" s="112"/>
      <c r="L44" s="113" t="s">
        <v>7</v>
      </c>
      <c r="M44" s="114" t="s">
        <v>8</v>
      </c>
      <c r="N44" s="115" t="s">
        <v>9</v>
      </c>
      <c r="O44" s="118" t="s">
        <v>10</v>
      </c>
      <c r="P44" s="112" t="s">
        <v>556</v>
      </c>
    </row>
    <row r="45" spans="1:16">
      <c r="A45" s="112" t="s">
        <v>0</v>
      </c>
      <c r="B45" s="120"/>
      <c r="C45" s="114"/>
      <c r="D45" s="116"/>
      <c r="E45" s="114"/>
      <c r="F45" s="112"/>
      <c r="G45" s="112"/>
      <c r="H45" s="112"/>
      <c r="I45" s="112"/>
      <c r="J45" s="112"/>
      <c r="K45" s="112"/>
      <c r="L45" s="113"/>
      <c r="M45" s="114"/>
      <c r="N45" s="116"/>
      <c r="O45" s="118"/>
      <c r="P45" s="112"/>
    </row>
    <row r="46" spans="1:16">
      <c r="A46" s="112"/>
      <c r="B46" s="121"/>
      <c r="C46" s="114"/>
      <c r="D46" s="117"/>
      <c r="E46" s="114"/>
      <c r="F46" s="3" t="s">
        <v>3</v>
      </c>
      <c r="G46" s="4" t="s">
        <v>4</v>
      </c>
      <c r="H46" s="3" t="s">
        <v>3</v>
      </c>
      <c r="I46" s="4" t="s">
        <v>4</v>
      </c>
      <c r="J46" s="3" t="s">
        <v>3</v>
      </c>
      <c r="K46" s="4" t="s">
        <v>4</v>
      </c>
      <c r="L46" s="113"/>
      <c r="M46" s="114"/>
      <c r="N46" s="117"/>
      <c r="O46" s="118"/>
      <c r="P46" s="112"/>
    </row>
    <row r="47" spans="1:16" ht="28.8">
      <c r="A47" s="5" t="s">
        <v>504</v>
      </c>
      <c r="B47" s="5" t="s">
        <v>424</v>
      </c>
      <c r="C47" s="5">
        <v>2001</v>
      </c>
      <c r="D47" s="5" t="s">
        <v>38</v>
      </c>
      <c r="E47" s="5" t="s">
        <v>666</v>
      </c>
      <c r="F47" s="5">
        <v>77</v>
      </c>
      <c r="G47" s="6">
        <f t="shared" ref="G47:G48" si="32">F47</f>
        <v>77</v>
      </c>
      <c r="H47" s="5">
        <v>150</v>
      </c>
      <c r="I47" s="6">
        <f t="shared" ref="I47:I48" si="33">H47*0.5</f>
        <v>75</v>
      </c>
      <c r="J47" s="5">
        <v>80</v>
      </c>
      <c r="K47" s="6">
        <f t="shared" ref="K47:K48" si="34">J47*1.5</f>
        <v>120</v>
      </c>
      <c r="L47" s="6">
        <f t="shared" ref="L47:L48" si="35">K47+I47+G47</f>
        <v>272</v>
      </c>
      <c r="M47" s="5">
        <v>2</v>
      </c>
      <c r="N47" s="5">
        <v>2</v>
      </c>
      <c r="O47" s="59">
        <v>18</v>
      </c>
      <c r="P47" s="51" t="s">
        <v>505</v>
      </c>
    </row>
    <row r="48" spans="1:16" ht="57.6">
      <c r="A48" s="5" t="s">
        <v>506</v>
      </c>
      <c r="B48" s="5" t="s">
        <v>424</v>
      </c>
      <c r="C48" s="5">
        <v>1995</v>
      </c>
      <c r="D48" s="5" t="s">
        <v>38</v>
      </c>
      <c r="E48" s="5" t="s">
        <v>667</v>
      </c>
      <c r="F48" s="5">
        <v>130</v>
      </c>
      <c r="G48" s="6">
        <f t="shared" si="32"/>
        <v>130</v>
      </c>
      <c r="H48" s="5">
        <v>197</v>
      </c>
      <c r="I48" s="6">
        <f t="shared" si="33"/>
        <v>98.5</v>
      </c>
      <c r="J48" s="5">
        <v>41</v>
      </c>
      <c r="K48" s="6">
        <f t="shared" si="34"/>
        <v>61.5</v>
      </c>
      <c r="L48" s="6">
        <f t="shared" si="35"/>
        <v>290</v>
      </c>
      <c r="M48" s="5">
        <v>1</v>
      </c>
      <c r="N48" s="5">
        <v>1</v>
      </c>
      <c r="O48" s="59">
        <v>20</v>
      </c>
      <c r="P48" s="51" t="s">
        <v>507</v>
      </c>
    </row>
    <row r="49" spans="1:16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1"/>
    </row>
    <row r="50" spans="1:16" ht="18">
      <c r="A50" s="8" t="s">
        <v>52</v>
      </c>
      <c r="B50" s="128" t="s">
        <v>12</v>
      </c>
      <c r="C50" s="123" t="s">
        <v>1</v>
      </c>
      <c r="D50" s="124" t="s">
        <v>13</v>
      </c>
      <c r="E50" s="123" t="s">
        <v>11</v>
      </c>
      <c r="F50" s="111" t="s">
        <v>2</v>
      </c>
      <c r="G50" s="111"/>
      <c r="H50" s="111" t="s">
        <v>5</v>
      </c>
      <c r="I50" s="111"/>
      <c r="J50" s="111" t="s">
        <v>6</v>
      </c>
      <c r="K50" s="111"/>
      <c r="L50" s="122" t="s">
        <v>7</v>
      </c>
      <c r="M50" s="123" t="s">
        <v>8</v>
      </c>
      <c r="N50" s="124" t="s">
        <v>9</v>
      </c>
      <c r="O50" s="127" t="s">
        <v>10</v>
      </c>
      <c r="P50" s="111" t="s">
        <v>556</v>
      </c>
    </row>
    <row r="51" spans="1:16" ht="14.4" customHeight="1">
      <c r="A51" s="111" t="s">
        <v>0</v>
      </c>
      <c r="B51" s="129"/>
      <c r="C51" s="123"/>
      <c r="D51" s="125"/>
      <c r="E51" s="123"/>
      <c r="F51" s="111"/>
      <c r="G51" s="111"/>
      <c r="H51" s="111"/>
      <c r="I51" s="111"/>
      <c r="J51" s="111"/>
      <c r="K51" s="111"/>
      <c r="L51" s="122"/>
      <c r="M51" s="123"/>
      <c r="N51" s="125"/>
      <c r="O51" s="127"/>
      <c r="P51" s="111"/>
    </row>
    <row r="52" spans="1:16">
      <c r="A52" s="111"/>
      <c r="B52" s="130"/>
      <c r="C52" s="123"/>
      <c r="D52" s="126"/>
      <c r="E52" s="123"/>
      <c r="F52" s="9" t="s">
        <v>3</v>
      </c>
      <c r="G52" s="10" t="s">
        <v>4</v>
      </c>
      <c r="H52" s="9" t="s">
        <v>3</v>
      </c>
      <c r="I52" s="10" t="s">
        <v>4</v>
      </c>
      <c r="J52" s="9" t="s">
        <v>3</v>
      </c>
      <c r="K52" s="10" t="s">
        <v>4</v>
      </c>
      <c r="L52" s="122"/>
      <c r="M52" s="123"/>
      <c r="N52" s="126"/>
      <c r="O52" s="127"/>
      <c r="P52" s="111"/>
    </row>
    <row r="53" spans="1:16" ht="28.8">
      <c r="A53" s="11" t="s">
        <v>310</v>
      </c>
      <c r="B53" s="11" t="s">
        <v>311</v>
      </c>
      <c r="C53" s="11">
        <v>1984</v>
      </c>
      <c r="D53" s="11" t="s">
        <v>44</v>
      </c>
      <c r="E53" s="11" t="s">
        <v>590</v>
      </c>
      <c r="F53" s="11">
        <v>8</v>
      </c>
      <c r="G53" s="12">
        <f t="shared" ref="G53" si="36">F53</f>
        <v>8</v>
      </c>
      <c r="H53" s="11">
        <v>74</v>
      </c>
      <c r="I53" s="12">
        <f t="shared" ref="I53" si="37">H53*0.5</f>
        <v>37</v>
      </c>
      <c r="J53" s="11">
        <v>4</v>
      </c>
      <c r="K53" s="12">
        <f t="shared" ref="K53" si="38">J53*1.5</f>
        <v>6</v>
      </c>
      <c r="L53" s="12">
        <f t="shared" ref="L53" si="39">K53+I53+G53</f>
        <v>51</v>
      </c>
      <c r="M53" s="11">
        <v>1</v>
      </c>
      <c r="N53" s="11">
        <v>1</v>
      </c>
      <c r="O53" s="58">
        <v>20</v>
      </c>
      <c r="P53" s="53" t="s">
        <v>312</v>
      </c>
    </row>
    <row r="54" spans="1:16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1"/>
    </row>
    <row r="55" spans="1:16" ht="18">
      <c r="A55" s="8" t="s">
        <v>53</v>
      </c>
      <c r="B55" s="119" t="s">
        <v>12</v>
      </c>
      <c r="C55" s="114" t="s">
        <v>1</v>
      </c>
      <c r="D55" s="115" t="s">
        <v>13</v>
      </c>
      <c r="E55" s="114" t="s">
        <v>11</v>
      </c>
      <c r="F55" s="112" t="s">
        <v>2</v>
      </c>
      <c r="G55" s="112"/>
      <c r="H55" s="112" t="s">
        <v>5</v>
      </c>
      <c r="I55" s="112"/>
      <c r="J55" s="112" t="s">
        <v>6</v>
      </c>
      <c r="K55" s="112"/>
      <c r="L55" s="113" t="s">
        <v>7</v>
      </c>
      <c r="M55" s="114" t="s">
        <v>8</v>
      </c>
      <c r="N55" s="115" t="s">
        <v>9</v>
      </c>
      <c r="O55" s="118" t="s">
        <v>10</v>
      </c>
      <c r="P55" s="112" t="s">
        <v>556</v>
      </c>
    </row>
    <row r="56" spans="1:16">
      <c r="A56" s="112" t="s">
        <v>0</v>
      </c>
      <c r="B56" s="120"/>
      <c r="C56" s="114"/>
      <c r="D56" s="116"/>
      <c r="E56" s="114"/>
      <c r="F56" s="112"/>
      <c r="G56" s="112"/>
      <c r="H56" s="112"/>
      <c r="I56" s="112"/>
      <c r="J56" s="112"/>
      <c r="K56" s="112"/>
      <c r="L56" s="113"/>
      <c r="M56" s="114"/>
      <c r="N56" s="116"/>
      <c r="O56" s="118"/>
      <c r="P56" s="112"/>
    </row>
    <row r="57" spans="1:16">
      <c r="A57" s="112"/>
      <c r="B57" s="121"/>
      <c r="C57" s="114"/>
      <c r="D57" s="117"/>
      <c r="E57" s="114"/>
      <c r="F57" s="3" t="s">
        <v>3</v>
      </c>
      <c r="G57" s="4" t="s">
        <v>4</v>
      </c>
      <c r="H57" s="3" t="s">
        <v>3</v>
      </c>
      <c r="I57" s="4" t="s">
        <v>4</v>
      </c>
      <c r="J57" s="3" t="s">
        <v>3</v>
      </c>
      <c r="K57" s="4" t="s">
        <v>4</v>
      </c>
      <c r="L57" s="113"/>
      <c r="M57" s="114"/>
      <c r="N57" s="117"/>
      <c r="O57" s="118"/>
      <c r="P57" s="112"/>
    </row>
    <row r="58" spans="1:16" ht="28.8">
      <c r="A58" s="5" t="s">
        <v>513</v>
      </c>
      <c r="B58" s="5" t="s">
        <v>424</v>
      </c>
      <c r="C58" s="5">
        <v>2004</v>
      </c>
      <c r="D58" s="5" t="s">
        <v>44</v>
      </c>
      <c r="E58" s="5" t="s">
        <v>577</v>
      </c>
      <c r="F58" s="5">
        <v>59</v>
      </c>
      <c r="G58" s="6">
        <f t="shared" ref="G58" si="40">F58</f>
        <v>59</v>
      </c>
      <c r="H58" s="5">
        <v>77</v>
      </c>
      <c r="I58" s="6">
        <f t="shared" ref="I58" si="41">H58*0.5</f>
        <v>38.5</v>
      </c>
      <c r="J58" s="5">
        <v>25</v>
      </c>
      <c r="K58" s="6">
        <f t="shared" ref="K58" si="42">J58*1.5</f>
        <v>37.5</v>
      </c>
      <c r="L58" s="6">
        <f t="shared" ref="L58" si="43">K58+I58+G58</f>
        <v>135</v>
      </c>
      <c r="M58" s="5">
        <v>1</v>
      </c>
      <c r="N58" s="5">
        <v>1</v>
      </c>
      <c r="O58" s="59">
        <v>20</v>
      </c>
      <c r="P58" s="51" t="s">
        <v>514</v>
      </c>
    </row>
    <row r="60" spans="1:16">
      <c r="A60" s="67" t="s">
        <v>571</v>
      </c>
      <c r="B60" s="67"/>
      <c r="C60" s="67"/>
      <c r="D60" s="67"/>
      <c r="E60" s="67"/>
      <c r="F60" s="67"/>
      <c r="G60" s="67"/>
      <c r="H60" s="67" t="s">
        <v>572</v>
      </c>
      <c r="I60" s="67"/>
      <c r="J60" s="67"/>
      <c r="K60" s="67"/>
      <c r="L60" s="67"/>
      <c r="M60" s="67"/>
      <c r="N60" s="67"/>
      <c r="O60" s="67"/>
    </row>
  </sheetData>
  <sheetProtection selectLockedCells="1"/>
  <mergeCells count="119">
    <mergeCell ref="P55:P57"/>
    <mergeCell ref="P50:P52"/>
    <mergeCell ref="P44:P46"/>
    <mergeCell ref="P38:P40"/>
    <mergeCell ref="P32:P34"/>
    <mergeCell ref="P25:P27"/>
    <mergeCell ref="P20:P22"/>
    <mergeCell ref="P14:P16"/>
    <mergeCell ref="E2:G3"/>
    <mergeCell ref="H2:O2"/>
    <mergeCell ref="H3:O3"/>
    <mergeCell ref="E4:G5"/>
    <mergeCell ref="H4:O4"/>
    <mergeCell ref="H5:O5"/>
    <mergeCell ref="J20:K21"/>
    <mergeCell ref="L20:L22"/>
    <mergeCell ref="M20:M22"/>
    <mergeCell ref="N20:N22"/>
    <mergeCell ref="O20:O22"/>
    <mergeCell ref="M25:M27"/>
    <mergeCell ref="N25:N27"/>
    <mergeCell ref="O25:O27"/>
    <mergeCell ref="J32:K33"/>
    <mergeCell ref="L32:L34"/>
    <mergeCell ref="A15:A16"/>
    <mergeCell ref="E11:G11"/>
    <mergeCell ref="C12:D12"/>
    <mergeCell ref="E12:G12"/>
    <mergeCell ref="E6:G6"/>
    <mergeCell ref="H6:O7"/>
    <mergeCell ref="E7:G7"/>
    <mergeCell ref="E9:G9"/>
    <mergeCell ref="H9:O10"/>
    <mergeCell ref="E10:G10"/>
    <mergeCell ref="H14:I15"/>
    <mergeCell ref="J14:K15"/>
    <mergeCell ref="L14:L16"/>
    <mergeCell ref="M14:M16"/>
    <mergeCell ref="N14:N16"/>
    <mergeCell ref="O14:O16"/>
    <mergeCell ref="B14:B16"/>
    <mergeCell ref="C14:C16"/>
    <mergeCell ref="D14:D16"/>
    <mergeCell ref="E14:E16"/>
    <mergeCell ref="F14:G15"/>
    <mergeCell ref="A21:A22"/>
    <mergeCell ref="B20:B22"/>
    <mergeCell ref="C20:C22"/>
    <mergeCell ref="D20:D22"/>
    <mergeCell ref="E20:E22"/>
    <mergeCell ref="F20:G21"/>
    <mergeCell ref="H20:I21"/>
    <mergeCell ref="J25:K26"/>
    <mergeCell ref="L25:L27"/>
    <mergeCell ref="A26:A27"/>
    <mergeCell ref="B25:B27"/>
    <mergeCell ref="C25:C27"/>
    <mergeCell ref="D25:D27"/>
    <mergeCell ref="E25:E27"/>
    <mergeCell ref="F25:G26"/>
    <mergeCell ref="H25:I26"/>
    <mergeCell ref="M32:M34"/>
    <mergeCell ref="N32:N34"/>
    <mergeCell ref="O32:O34"/>
    <mergeCell ref="A33:A34"/>
    <mergeCell ref="B32:B34"/>
    <mergeCell ref="C32:C34"/>
    <mergeCell ref="D32:D34"/>
    <mergeCell ref="E32:E34"/>
    <mergeCell ref="F32:G33"/>
    <mergeCell ref="H32:I33"/>
    <mergeCell ref="J38:K39"/>
    <mergeCell ref="L38:L40"/>
    <mergeCell ref="M38:M40"/>
    <mergeCell ref="N38:N40"/>
    <mergeCell ref="O38:O40"/>
    <mergeCell ref="A39:A40"/>
    <mergeCell ref="B38:B40"/>
    <mergeCell ref="C38:C40"/>
    <mergeCell ref="D38:D40"/>
    <mergeCell ref="E38:E40"/>
    <mergeCell ref="F38:G39"/>
    <mergeCell ref="H38:I39"/>
    <mergeCell ref="J44:K45"/>
    <mergeCell ref="L44:L46"/>
    <mergeCell ref="M44:M46"/>
    <mergeCell ref="N44:N46"/>
    <mergeCell ref="O44:O46"/>
    <mergeCell ref="A45:A46"/>
    <mergeCell ref="B44:B46"/>
    <mergeCell ref="C44:C46"/>
    <mergeCell ref="D44:D46"/>
    <mergeCell ref="E44:E46"/>
    <mergeCell ref="F44:G45"/>
    <mergeCell ref="H44:I45"/>
    <mergeCell ref="J50:K51"/>
    <mergeCell ref="L50:L52"/>
    <mergeCell ref="M50:M52"/>
    <mergeCell ref="N50:N52"/>
    <mergeCell ref="O50:O52"/>
    <mergeCell ref="A51:A52"/>
    <mergeCell ref="B50:B52"/>
    <mergeCell ref="C50:C52"/>
    <mergeCell ref="D50:D52"/>
    <mergeCell ref="E50:E52"/>
    <mergeCell ref="F50:G51"/>
    <mergeCell ref="H50:I51"/>
    <mergeCell ref="J55:K56"/>
    <mergeCell ref="L55:L57"/>
    <mergeCell ref="M55:M57"/>
    <mergeCell ref="N55:N57"/>
    <mergeCell ref="O55:O57"/>
    <mergeCell ref="A56:A57"/>
    <mergeCell ref="B55:B57"/>
    <mergeCell ref="C55:C57"/>
    <mergeCell ref="D55:D57"/>
    <mergeCell ref="E55:E57"/>
    <mergeCell ref="F55:G56"/>
    <mergeCell ref="H55:I5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P36"/>
  <sheetViews>
    <sheetView workbookViewId="0">
      <selection activeCell="H9" sqref="H9:O10"/>
    </sheetView>
  </sheetViews>
  <sheetFormatPr defaultRowHeight="14.4"/>
  <cols>
    <col min="1" max="1" width="54.109375" customWidth="1"/>
    <col min="15" max="15" width="8.8867187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7"/>
      <c r="B13" s="17"/>
      <c r="C13" s="36"/>
      <c r="D13" s="36"/>
      <c r="E13" s="36"/>
      <c r="F13" s="36"/>
      <c r="G13" s="36"/>
      <c r="H13" s="22"/>
      <c r="I13" s="22"/>
      <c r="J13" s="22"/>
      <c r="K13" s="22"/>
      <c r="L13" s="22"/>
      <c r="M13" s="22"/>
      <c r="N13" s="22"/>
      <c r="O13" s="22"/>
    </row>
    <row r="14" spans="1:16">
      <c r="A14" s="17"/>
      <c r="B14" s="17"/>
      <c r="C14" s="36"/>
      <c r="D14" s="36"/>
      <c r="E14" s="36"/>
      <c r="F14" s="36"/>
      <c r="G14" s="36"/>
      <c r="H14" s="22"/>
      <c r="I14" s="22"/>
      <c r="J14" s="22"/>
      <c r="K14" s="22"/>
      <c r="L14" s="22"/>
      <c r="M14" s="22"/>
      <c r="N14" s="22"/>
      <c r="O14" s="22"/>
    </row>
    <row r="15" spans="1:16" ht="18">
      <c r="A15" s="8" t="s">
        <v>54</v>
      </c>
      <c r="B15" s="128" t="s">
        <v>12</v>
      </c>
      <c r="C15" s="123" t="s">
        <v>1</v>
      </c>
      <c r="D15" s="124" t="s">
        <v>13</v>
      </c>
      <c r="E15" s="123" t="s">
        <v>11</v>
      </c>
      <c r="F15" s="111" t="s">
        <v>2</v>
      </c>
      <c r="G15" s="111"/>
      <c r="H15" s="111" t="s">
        <v>5</v>
      </c>
      <c r="I15" s="111"/>
      <c r="J15" s="111" t="s">
        <v>6</v>
      </c>
      <c r="K15" s="111"/>
      <c r="L15" s="122" t="s">
        <v>7</v>
      </c>
      <c r="M15" s="123" t="s">
        <v>8</v>
      </c>
      <c r="N15" s="124" t="s">
        <v>9</v>
      </c>
      <c r="O15" s="127" t="s">
        <v>10</v>
      </c>
      <c r="P15" s="111" t="s">
        <v>556</v>
      </c>
    </row>
    <row r="16" spans="1:16">
      <c r="A16" s="111" t="s">
        <v>0</v>
      </c>
      <c r="B16" s="129"/>
      <c r="C16" s="123"/>
      <c r="D16" s="125"/>
      <c r="E16" s="123"/>
      <c r="F16" s="111"/>
      <c r="G16" s="111"/>
      <c r="H16" s="111"/>
      <c r="I16" s="111"/>
      <c r="J16" s="111"/>
      <c r="K16" s="111"/>
      <c r="L16" s="122"/>
      <c r="M16" s="123"/>
      <c r="N16" s="125"/>
      <c r="O16" s="127"/>
      <c r="P16" s="111"/>
    </row>
    <row r="17" spans="1:16">
      <c r="A17" s="111"/>
      <c r="B17" s="130"/>
      <c r="C17" s="123"/>
      <c r="D17" s="126"/>
      <c r="E17" s="123"/>
      <c r="F17" s="9" t="s">
        <v>3</v>
      </c>
      <c r="G17" s="10" t="s">
        <v>4</v>
      </c>
      <c r="H17" s="9" t="s">
        <v>3</v>
      </c>
      <c r="I17" s="10" t="s">
        <v>4</v>
      </c>
      <c r="J17" s="9" t="s">
        <v>3</v>
      </c>
      <c r="K17" s="10" t="s">
        <v>4</v>
      </c>
      <c r="L17" s="122"/>
      <c r="M17" s="123"/>
      <c r="N17" s="126"/>
      <c r="O17" s="127"/>
      <c r="P17" s="111"/>
    </row>
    <row r="18" spans="1:16">
      <c r="A18" s="5" t="s">
        <v>364</v>
      </c>
      <c r="B18" s="5" t="s">
        <v>355</v>
      </c>
      <c r="C18" s="5">
        <v>1981</v>
      </c>
      <c r="D18" s="11" t="s">
        <v>39</v>
      </c>
      <c r="E18" s="5" t="s">
        <v>699</v>
      </c>
      <c r="F18" s="5">
        <v>86</v>
      </c>
      <c r="G18" s="6">
        <f t="shared" ref="G18" si="0">F18</f>
        <v>86</v>
      </c>
      <c r="H18" s="5">
        <v>201</v>
      </c>
      <c r="I18" s="6">
        <f t="shared" ref="I18" si="1">H18*0.5</f>
        <v>100.5</v>
      </c>
      <c r="J18" s="5">
        <v>73</v>
      </c>
      <c r="K18" s="6">
        <f t="shared" ref="K18" si="2">J18*1.5</f>
        <v>109.5</v>
      </c>
      <c r="L18" s="6">
        <f t="shared" ref="L18" si="3">K18+I18+G18</f>
        <v>296</v>
      </c>
      <c r="M18" s="5">
        <v>1</v>
      </c>
      <c r="N18" s="5">
        <v>1</v>
      </c>
      <c r="O18" s="59">
        <v>20</v>
      </c>
      <c r="P18" s="38"/>
    </row>
    <row r="19" spans="1:16">
      <c r="A19" s="1"/>
      <c r="B19" s="30"/>
      <c r="C19" s="1"/>
      <c r="D19" s="30"/>
      <c r="E19" s="1"/>
      <c r="F19" s="1"/>
      <c r="G19" s="31"/>
      <c r="H19" s="1"/>
      <c r="I19" s="31"/>
      <c r="J19" s="1"/>
      <c r="K19" s="31"/>
      <c r="L19" s="31"/>
      <c r="M19" s="1"/>
      <c r="N19" s="30"/>
      <c r="O19" s="71"/>
      <c r="P19" s="1"/>
    </row>
    <row r="20" spans="1:16" ht="18">
      <c r="A20" s="8" t="s">
        <v>55</v>
      </c>
      <c r="B20" s="128" t="s">
        <v>12</v>
      </c>
      <c r="C20" s="123" t="s">
        <v>1</v>
      </c>
      <c r="D20" s="124" t="s">
        <v>13</v>
      </c>
      <c r="E20" s="123" t="s">
        <v>11</v>
      </c>
      <c r="F20" s="111" t="s">
        <v>2</v>
      </c>
      <c r="G20" s="111"/>
      <c r="H20" s="111" t="s">
        <v>5</v>
      </c>
      <c r="I20" s="111"/>
      <c r="J20" s="111" t="s">
        <v>6</v>
      </c>
      <c r="K20" s="111"/>
      <c r="L20" s="122" t="s">
        <v>7</v>
      </c>
      <c r="M20" s="123" t="s">
        <v>8</v>
      </c>
      <c r="N20" s="124" t="s">
        <v>9</v>
      </c>
      <c r="O20" s="127" t="s">
        <v>10</v>
      </c>
      <c r="P20" s="111" t="s">
        <v>556</v>
      </c>
    </row>
    <row r="21" spans="1:16">
      <c r="A21" s="111" t="s">
        <v>0</v>
      </c>
      <c r="B21" s="129"/>
      <c r="C21" s="123"/>
      <c r="D21" s="125"/>
      <c r="E21" s="123"/>
      <c r="F21" s="111"/>
      <c r="G21" s="111"/>
      <c r="H21" s="111"/>
      <c r="I21" s="111"/>
      <c r="J21" s="111"/>
      <c r="K21" s="111"/>
      <c r="L21" s="122"/>
      <c r="M21" s="123"/>
      <c r="N21" s="125"/>
      <c r="O21" s="127"/>
      <c r="P21" s="111"/>
    </row>
    <row r="22" spans="1:16">
      <c r="A22" s="111"/>
      <c r="B22" s="130"/>
      <c r="C22" s="123"/>
      <c r="D22" s="126"/>
      <c r="E22" s="123"/>
      <c r="F22" s="9" t="s">
        <v>3</v>
      </c>
      <c r="G22" s="10" t="s">
        <v>4</v>
      </c>
      <c r="H22" s="9" t="s">
        <v>3</v>
      </c>
      <c r="I22" s="10" t="s">
        <v>4</v>
      </c>
      <c r="J22" s="9" t="s">
        <v>3</v>
      </c>
      <c r="K22" s="10" t="s">
        <v>4</v>
      </c>
      <c r="L22" s="122"/>
      <c r="M22" s="123"/>
      <c r="N22" s="126"/>
      <c r="O22" s="127"/>
      <c r="P22" s="111"/>
    </row>
    <row r="23" spans="1:16">
      <c r="A23" s="11" t="s">
        <v>371</v>
      </c>
      <c r="B23" s="11" t="s">
        <v>370</v>
      </c>
      <c r="C23" s="11">
        <v>1968</v>
      </c>
      <c r="D23" s="11" t="s">
        <v>21</v>
      </c>
      <c r="E23" s="11" t="s">
        <v>701</v>
      </c>
      <c r="F23" s="11">
        <v>72</v>
      </c>
      <c r="G23" s="12">
        <f t="shared" ref="G23" si="4">F23</f>
        <v>72</v>
      </c>
      <c r="H23" s="11">
        <v>126</v>
      </c>
      <c r="I23" s="12">
        <f t="shared" ref="I23" si="5">H23*0.5</f>
        <v>63</v>
      </c>
      <c r="J23" s="11">
        <v>50</v>
      </c>
      <c r="K23" s="12">
        <f t="shared" ref="K23" si="6">J23*1.5</f>
        <v>75</v>
      </c>
      <c r="L23" s="12">
        <f t="shared" ref="L23" si="7">K23+I23+G23</f>
        <v>210</v>
      </c>
      <c r="M23" s="11">
        <v>1</v>
      </c>
      <c r="N23" s="11">
        <v>1</v>
      </c>
      <c r="O23" s="58">
        <v>20</v>
      </c>
      <c r="P23" s="38"/>
    </row>
    <row r="24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"/>
    </row>
    <row r="25" spans="1:16" ht="18">
      <c r="A25" s="13" t="s">
        <v>56</v>
      </c>
      <c r="B25" s="132" t="s">
        <v>12</v>
      </c>
      <c r="C25" s="135" t="s">
        <v>1</v>
      </c>
      <c r="D25" s="136" t="s">
        <v>13</v>
      </c>
      <c r="E25" s="135" t="s">
        <v>11</v>
      </c>
      <c r="F25" s="131" t="s">
        <v>2</v>
      </c>
      <c r="G25" s="131"/>
      <c r="H25" s="131" t="s">
        <v>5</v>
      </c>
      <c r="I25" s="131"/>
      <c r="J25" s="131" t="s">
        <v>6</v>
      </c>
      <c r="K25" s="131"/>
      <c r="L25" s="139" t="s">
        <v>7</v>
      </c>
      <c r="M25" s="135" t="s">
        <v>8</v>
      </c>
      <c r="N25" s="136" t="s">
        <v>9</v>
      </c>
      <c r="O25" s="142" t="s">
        <v>10</v>
      </c>
      <c r="P25" s="131" t="s">
        <v>556</v>
      </c>
    </row>
    <row r="26" spans="1:16">
      <c r="A26" s="131" t="s">
        <v>0</v>
      </c>
      <c r="B26" s="133"/>
      <c r="C26" s="135"/>
      <c r="D26" s="137"/>
      <c r="E26" s="135"/>
      <c r="F26" s="131"/>
      <c r="G26" s="131"/>
      <c r="H26" s="131"/>
      <c r="I26" s="131"/>
      <c r="J26" s="131"/>
      <c r="K26" s="131"/>
      <c r="L26" s="139"/>
      <c r="M26" s="135"/>
      <c r="N26" s="137"/>
      <c r="O26" s="142"/>
      <c r="P26" s="131"/>
    </row>
    <row r="27" spans="1:16">
      <c r="A27" s="131"/>
      <c r="B27" s="134"/>
      <c r="C27" s="135"/>
      <c r="D27" s="138"/>
      <c r="E27" s="135"/>
      <c r="F27" s="32" t="s">
        <v>3</v>
      </c>
      <c r="G27" s="33" t="s">
        <v>4</v>
      </c>
      <c r="H27" s="32" t="s">
        <v>3</v>
      </c>
      <c r="I27" s="33" t="s">
        <v>4</v>
      </c>
      <c r="J27" s="32" t="s">
        <v>3</v>
      </c>
      <c r="K27" s="33" t="s">
        <v>4</v>
      </c>
      <c r="L27" s="139"/>
      <c r="M27" s="135"/>
      <c r="N27" s="138"/>
      <c r="O27" s="142"/>
      <c r="P27" s="131"/>
    </row>
    <row r="28" spans="1:16">
      <c r="A28" s="34" t="s">
        <v>327</v>
      </c>
      <c r="B28" s="34" t="s">
        <v>319</v>
      </c>
      <c r="C28" s="34">
        <v>1963</v>
      </c>
      <c r="D28" s="34" t="s">
        <v>57</v>
      </c>
      <c r="E28" s="34" t="s">
        <v>581</v>
      </c>
      <c r="F28" s="34">
        <v>76</v>
      </c>
      <c r="G28" s="35">
        <f t="shared" ref="G28" si="8">F28</f>
        <v>76</v>
      </c>
      <c r="H28" s="34">
        <v>227</v>
      </c>
      <c r="I28" s="35">
        <f t="shared" ref="I28" si="9">H28*0.5</f>
        <v>113.5</v>
      </c>
      <c r="J28" s="34">
        <v>48</v>
      </c>
      <c r="K28" s="35">
        <f t="shared" ref="K28" si="10">J28*1.5</f>
        <v>72</v>
      </c>
      <c r="L28" s="35">
        <f t="shared" ref="L28" si="11">K28+I28+G28</f>
        <v>261.5</v>
      </c>
      <c r="M28" s="34">
        <v>1</v>
      </c>
      <c r="N28" s="34">
        <v>1</v>
      </c>
      <c r="O28" s="72">
        <v>20</v>
      </c>
      <c r="P28" s="38"/>
    </row>
    <row r="29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"/>
    </row>
    <row r="30" spans="1:16" ht="18">
      <c r="A30" s="13" t="s">
        <v>59</v>
      </c>
      <c r="B30" s="132" t="s">
        <v>12</v>
      </c>
      <c r="C30" s="135" t="s">
        <v>1</v>
      </c>
      <c r="D30" s="136" t="s">
        <v>13</v>
      </c>
      <c r="E30" s="135" t="s">
        <v>11</v>
      </c>
      <c r="F30" s="131" t="s">
        <v>2</v>
      </c>
      <c r="G30" s="131"/>
      <c r="H30" s="131" t="s">
        <v>5</v>
      </c>
      <c r="I30" s="131"/>
      <c r="J30" s="131" t="s">
        <v>6</v>
      </c>
      <c r="K30" s="131"/>
      <c r="L30" s="139" t="s">
        <v>7</v>
      </c>
      <c r="M30" s="135" t="s">
        <v>8</v>
      </c>
      <c r="N30" s="136" t="s">
        <v>9</v>
      </c>
      <c r="O30" s="140" t="s">
        <v>10</v>
      </c>
      <c r="P30" s="141" t="s">
        <v>556</v>
      </c>
    </row>
    <row r="31" spans="1:16">
      <c r="A31" s="131" t="s">
        <v>0</v>
      </c>
      <c r="B31" s="133"/>
      <c r="C31" s="135"/>
      <c r="D31" s="137"/>
      <c r="E31" s="135"/>
      <c r="F31" s="131"/>
      <c r="G31" s="131"/>
      <c r="H31" s="131"/>
      <c r="I31" s="131"/>
      <c r="J31" s="131"/>
      <c r="K31" s="131"/>
      <c r="L31" s="139"/>
      <c r="M31" s="135"/>
      <c r="N31" s="137"/>
      <c r="O31" s="140"/>
      <c r="P31" s="141"/>
    </row>
    <row r="32" spans="1:16">
      <c r="A32" s="131"/>
      <c r="B32" s="134"/>
      <c r="C32" s="135"/>
      <c r="D32" s="138"/>
      <c r="E32" s="135"/>
      <c r="F32" s="32" t="s">
        <v>3</v>
      </c>
      <c r="G32" s="33" t="s">
        <v>4</v>
      </c>
      <c r="H32" s="32" t="s">
        <v>3</v>
      </c>
      <c r="I32" s="33" t="s">
        <v>4</v>
      </c>
      <c r="J32" s="32" t="s">
        <v>3</v>
      </c>
      <c r="K32" s="33" t="s">
        <v>4</v>
      </c>
      <c r="L32" s="139"/>
      <c r="M32" s="135"/>
      <c r="N32" s="138"/>
      <c r="O32" s="140"/>
      <c r="P32" s="141"/>
    </row>
    <row r="33" spans="1:16">
      <c r="A33" s="34" t="s">
        <v>357</v>
      </c>
      <c r="B33" s="34" t="s">
        <v>355</v>
      </c>
      <c r="C33" s="34">
        <v>1969</v>
      </c>
      <c r="D33" s="34" t="s">
        <v>58</v>
      </c>
      <c r="E33" s="34" t="s">
        <v>579</v>
      </c>
      <c r="F33" s="34">
        <v>45</v>
      </c>
      <c r="G33" s="35">
        <f t="shared" ref="G33" si="12">F33</f>
        <v>45</v>
      </c>
      <c r="H33" s="34">
        <v>111</v>
      </c>
      <c r="I33" s="35">
        <f t="shared" ref="I33" si="13">H33*0.5</f>
        <v>55.5</v>
      </c>
      <c r="J33" s="34">
        <v>33</v>
      </c>
      <c r="K33" s="35">
        <f t="shared" ref="K33" si="14">J33*1.5</f>
        <v>49.5</v>
      </c>
      <c r="L33" s="35">
        <f t="shared" ref="L33" si="15">K33+I33+G33</f>
        <v>150</v>
      </c>
      <c r="M33" s="34">
        <v>1</v>
      </c>
      <c r="N33" s="34">
        <v>1</v>
      </c>
      <c r="O33" s="72">
        <v>20</v>
      </c>
      <c r="P33" s="38"/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"/>
    </row>
    <row r="36" spans="1:16">
      <c r="A36" s="67" t="s">
        <v>571</v>
      </c>
      <c r="B36" s="67"/>
      <c r="C36" s="67"/>
      <c r="D36" s="67"/>
      <c r="E36" s="67"/>
      <c r="F36" s="67"/>
      <c r="G36" s="67"/>
      <c r="H36" s="67" t="s">
        <v>572</v>
      </c>
      <c r="I36" s="67"/>
      <c r="J36" s="67"/>
      <c r="K36" s="67"/>
      <c r="L36" s="67"/>
      <c r="M36" s="67"/>
      <c r="N36" s="67"/>
      <c r="O36" s="67"/>
    </row>
  </sheetData>
  <mergeCells count="67">
    <mergeCell ref="B15:B17"/>
    <mergeCell ref="C15:C17"/>
    <mergeCell ref="D15:D17"/>
    <mergeCell ref="E15:E17"/>
    <mergeCell ref="F15:G16"/>
    <mergeCell ref="H15:I16"/>
    <mergeCell ref="J15:K16"/>
    <mergeCell ref="L15:L17"/>
    <mergeCell ref="M15:M17"/>
    <mergeCell ref="N15:N17"/>
    <mergeCell ref="O15:O17"/>
    <mergeCell ref="P15:P17"/>
    <mergeCell ref="A16:A17"/>
    <mergeCell ref="P20:P22"/>
    <mergeCell ref="P25:P27"/>
    <mergeCell ref="O25:O27"/>
    <mergeCell ref="A26:A27"/>
    <mergeCell ref="B25:B27"/>
    <mergeCell ref="C25:C27"/>
    <mergeCell ref="D25:D27"/>
    <mergeCell ref="E25:E27"/>
    <mergeCell ref="F25:G26"/>
    <mergeCell ref="H25:I26"/>
    <mergeCell ref="A21:A22"/>
    <mergeCell ref="B20:B22"/>
    <mergeCell ref="C20:C22"/>
    <mergeCell ref="P30:P32"/>
    <mergeCell ref="E2:G3"/>
    <mergeCell ref="H2:O2"/>
    <mergeCell ref="H3:O3"/>
    <mergeCell ref="E4:G5"/>
    <mergeCell ref="H4:O4"/>
    <mergeCell ref="H5:O5"/>
    <mergeCell ref="E11:G11"/>
    <mergeCell ref="F20:G21"/>
    <mergeCell ref="H20:I21"/>
    <mergeCell ref="J20:K21"/>
    <mergeCell ref="L20:L22"/>
    <mergeCell ref="M20:M22"/>
    <mergeCell ref="N20:N22"/>
    <mergeCell ref="O20:O22"/>
    <mergeCell ref="N25:N27"/>
    <mergeCell ref="C12:D12"/>
    <mergeCell ref="E12:G12"/>
    <mergeCell ref="E6:G6"/>
    <mergeCell ref="H6:O7"/>
    <mergeCell ref="E7:G7"/>
    <mergeCell ref="E9:G9"/>
    <mergeCell ref="H9:O10"/>
    <mergeCell ref="E10:G10"/>
    <mergeCell ref="D20:D22"/>
    <mergeCell ref="E20:E22"/>
    <mergeCell ref="J25:K26"/>
    <mergeCell ref="L25:L27"/>
    <mergeCell ref="M25:M27"/>
    <mergeCell ref="J30:K31"/>
    <mergeCell ref="L30:L32"/>
    <mergeCell ref="M30:M32"/>
    <mergeCell ref="N30:N32"/>
    <mergeCell ref="O30:O32"/>
    <mergeCell ref="F30:G31"/>
    <mergeCell ref="H30:I31"/>
    <mergeCell ref="A31:A32"/>
    <mergeCell ref="B30:B32"/>
    <mergeCell ref="C30:C32"/>
    <mergeCell ref="D30:D32"/>
    <mergeCell ref="E30:E32"/>
  </mergeCells>
  <phoneticPr fontId="6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P45"/>
  <sheetViews>
    <sheetView workbookViewId="0">
      <selection activeCell="H9" sqref="H9:O10"/>
    </sheetView>
  </sheetViews>
  <sheetFormatPr defaultRowHeight="14.4"/>
  <cols>
    <col min="1" max="1" width="48.88671875" customWidth="1"/>
    <col min="2" max="2" width="12.44140625" customWidth="1"/>
    <col min="3" max="3" width="7.21875" customWidth="1"/>
    <col min="4" max="4" width="7.6640625" customWidth="1"/>
    <col min="5" max="5" width="8.21875" customWidth="1"/>
    <col min="6" max="6" width="6.44140625" customWidth="1"/>
    <col min="7" max="7" width="6" customWidth="1"/>
    <col min="8" max="8" width="6.88671875" customWidth="1"/>
    <col min="9" max="9" width="7" customWidth="1"/>
    <col min="10" max="10" width="7.21875" hidden="1" customWidth="1"/>
    <col min="11" max="11" width="6.5546875" hidden="1" customWidth="1"/>
    <col min="13" max="13" width="9.5546875" customWidth="1"/>
    <col min="14" max="14" width="7.44140625" customWidth="1"/>
    <col min="15" max="15" width="19.21875" customWidth="1"/>
    <col min="16" max="16" width="13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2" t="s">
        <v>61</v>
      </c>
      <c r="B14" s="119" t="s">
        <v>12</v>
      </c>
      <c r="C14" s="114" t="s">
        <v>1</v>
      </c>
      <c r="D14" s="115" t="s">
        <v>13</v>
      </c>
      <c r="E14" s="114" t="s">
        <v>11</v>
      </c>
      <c r="F14" s="112" t="s">
        <v>2</v>
      </c>
      <c r="G14" s="112"/>
      <c r="H14" s="112" t="s">
        <v>5</v>
      </c>
      <c r="I14" s="112"/>
      <c r="J14" s="112" t="s">
        <v>6</v>
      </c>
      <c r="K14" s="112"/>
      <c r="L14" s="113" t="s">
        <v>7</v>
      </c>
      <c r="M14" s="114" t="s">
        <v>8</v>
      </c>
      <c r="N14" s="115" t="s">
        <v>9</v>
      </c>
      <c r="O14" s="118" t="s">
        <v>10</v>
      </c>
      <c r="P14" s="112" t="s">
        <v>556</v>
      </c>
    </row>
    <row r="15" spans="1:16" ht="14.4" customHeight="1">
      <c r="A15" s="112" t="s">
        <v>0</v>
      </c>
      <c r="B15" s="120"/>
      <c r="C15" s="114"/>
      <c r="D15" s="116"/>
      <c r="E15" s="114"/>
      <c r="F15" s="112"/>
      <c r="G15" s="112"/>
      <c r="H15" s="112"/>
      <c r="I15" s="112"/>
      <c r="J15" s="112"/>
      <c r="K15" s="112"/>
      <c r="L15" s="113"/>
      <c r="M15" s="114"/>
      <c r="N15" s="116"/>
      <c r="O15" s="118"/>
      <c r="P15" s="112"/>
    </row>
    <row r="16" spans="1:16">
      <c r="A16" s="112"/>
      <c r="B16" s="121"/>
      <c r="C16" s="114"/>
      <c r="D16" s="117"/>
      <c r="E16" s="114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113"/>
      <c r="M16" s="114"/>
      <c r="N16" s="117"/>
      <c r="O16" s="118"/>
      <c r="P16" s="112"/>
    </row>
    <row r="17" spans="1:16" ht="43.2">
      <c r="A17" s="5" t="s">
        <v>462</v>
      </c>
      <c r="B17" s="5" t="s">
        <v>424</v>
      </c>
      <c r="C17" s="5">
        <v>2009</v>
      </c>
      <c r="D17" s="5" t="s">
        <v>14</v>
      </c>
      <c r="E17" s="5" t="s">
        <v>668</v>
      </c>
      <c r="F17" s="5">
        <v>123</v>
      </c>
      <c r="G17" s="6">
        <f t="shared" ref="G17" si="0">F17</f>
        <v>123</v>
      </c>
      <c r="H17" s="5">
        <v>212</v>
      </c>
      <c r="I17" s="6">
        <f t="shared" ref="I17" si="1">H17*0.5</f>
        <v>106</v>
      </c>
      <c r="J17" s="5"/>
      <c r="K17" s="6">
        <f t="shared" ref="K17" si="2">J17*1.5</f>
        <v>0</v>
      </c>
      <c r="L17" s="6">
        <f t="shared" ref="L17" si="3">K17+I17+G17</f>
        <v>229</v>
      </c>
      <c r="M17" s="5">
        <v>1</v>
      </c>
      <c r="N17" s="5">
        <v>1</v>
      </c>
      <c r="O17" s="59">
        <v>20</v>
      </c>
      <c r="P17" s="51" t="s">
        <v>463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3"/>
    </row>
    <row r="19" spans="1:16" ht="18">
      <c r="A19" s="2" t="s">
        <v>62</v>
      </c>
      <c r="B19" s="119" t="s">
        <v>12</v>
      </c>
      <c r="C19" s="114" t="s">
        <v>1</v>
      </c>
      <c r="D19" s="115" t="s">
        <v>13</v>
      </c>
      <c r="E19" s="114" t="s">
        <v>11</v>
      </c>
      <c r="F19" s="112" t="s">
        <v>2</v>
      </c>
      <c r="G19" s="112"/>
      <c r="H19" s="112" t="s">
        <v>5</v>
      </c>
      <c r="I19" s="112"/>
      <c r="J19" s="112" t="s">
        <v>6</v>
      </c>
      <c r="K19" s="112"/>
      <c r="L19" s="113" t="s">
        <v>7</v>
      </c>
      <c r="M19" s="114" t="s">
        <v>8</v>
      </c>
      <c r="N19" s="115" t="s">
        <v>9</v>
      </c>
      <c r="O19" s="118" t="s">
        <v>10</v>
      </c>
      <c r="P19" s="112" t="s">
        <v>556</v>
      </c>
    </row>
    <row r="20" spans="1:16" ht="14.4" customHeight="1">
      <c r="A20" s="112" t="s">
        <v>0</v>
      </c>
      <c r="B20" s="120"/>
      <c r="C20" s="114"/>
      <c r="D20" s="116"/>
      <c r="E20" s="114"/>
      <c r="F20" s="112"/>
      <c r="G20" s="112"/>
      <c r="H20" s="112"/>
      <c r="I20" s="112"/>
      <c r="J20" s="112"/>
      <c r="K20" s="112"/>
      <c r="L20" s="113"/>
      <c r="M20" s="114"/>
      <c r="N20" s="116"/>
      <c r="O20" s="118"/>
      <c r="P20" s="112"/>
    </row>
    <row r="21" spans="1:16">
      <c r="A21" s="112"/>
      <c r="B21" s="121"/>
      <c r="C21" s="114"/>
      <c r="D21" s="117"/>
      <c r="E21" s="114"/>
      <c r="F21" s="3" t="s">
        <v>3</v>
      </c>
      <c r="G21" s="4" t="s">
        <v>4</v>
      </c>
      <c r="H21" s="3" t="s">
        <v>3</v>
      </c>
      <c r="I21" s="4" t="s">
        <v>4</v>
      </c>
      <c r="J21" s="3" t="s">
        <v>3</v>
      </c>
      <c r="K21" s="4" t="s">
        <v>4</v>
      </c>
      <c r="L21" s="113"/>
      <c r="M21" s="114"/>
      <c r="N21" s="117"/>
      <c r="O21" s="118"/>
      <c r="P21" s="112"/>
    </row>
    <row r="22" spans="1:16" ht="86.4">
      <c r="A22" s="5" t="s">
        <v>454</v>
      </c>
      <c r="B22" s="5" t="s">
        <v>424</v>
      </c>
      <c r="C22" s="5">
        <v>2009</v>
      </c>
      <c r="D22" s="5" t="s">
        <v>14</v>
      </c>
      <c r="E22" s="5" t="s">
        <v>669</v>
      </c>
      <c r="F22" s="5">
        <v>150</v>
      </c>
      <c r="G22" s="6">
        <f t="shared" ref="G22" si="4">F22</f>
        <v>150</v>
      </c>
      <c r="H22" s="5">
        <v>175</v>
      </c>
      <c r="I22" s="6">
        <f t="shared" ref="I22" si="5">H22*0.5</f>
        <v>87.5</v>
      </c>
      <c r="J22" s="5"/>
      <c r="K22" s="6">
        <f t="shared" ref="K22" si="6">J22*1.5</f>
        <v>0</v>
      </c>
      <c r="L22" s="6">
        <f t="shared" ref="L22" si="7">K22+I22+G22</f>
        <v>237.5</v>
      </c>
      <c r="M22" s="5">
        <v>1</v>
      </c>
      <c r="N22" s="5">
        <v>1</v>
      </c>
      <c r="O22" s="59">
        <v>20</v>
      </c>
      <c r="P22" s="51" t="s">
        <v>455</v>
      </c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3"/>
    </row>
    <row r="24" spans="1:16" ht="18">
      <c r="A24" s="8" t="s">
        <v>63</v>
      </c>
      <c r="B24" s="128" t="s">
        <v>12</v>
      </c>
      <c r="C24" s="123" t="s">
        <v>1</v>
      </c>
      <c r="D24" s="124" t="s">
        <v>13</v>
      </c>
      <c r="E24" s="123" t="s">
        <v>11</v>
      </c>
      <c r="F24" s="111" t="s">
        <v>2</v>
      </c>
      <c r="G24" s="111"/>
      <c r="H24" s="111" t="s">
        <v>5</v>
      </c>
      <c r="I24" s="111"/>
      <c r="J24" s="111" t="s">
        <v>6</v>
      </c>
      <c r="K24" s="111"/>
      <c r="L24" s="122" t="s">
        <v>7</v>
      </c>
      <c r="M24" s="123" t="s">
        <v>8</v>
      </c>
      <c r="N24" s="124" t="s">
        <v>9</v>
      </c>
      <c r="O24" s="127" t="s">
        <v>10</v>
      </c>
      <c r="P24" s="111" t="s">
        <v>556</v>
      </c>
    </row>
    <row r="25" spans="1:16" ht="14.4" customHeight="1">
      <c r="A25" s="111" t="s">
        <v>0</v>
      </c>
      <c r="B25" s="129"/>
      <c r="C25" s="123"/>
      <c r="D25" s="125"/>
      <c r="E25" s="123"/>
      <c r="F25" s="111"/>
      <c r="G25" s="111"/>
      <c r="H25" s="111"/>
      <c r="I25" s="111"/>
      <c r="J25" s="111"/>
      <c r="K25" s="111"/>
      <c r="L25" s="122"/>
      <c r="M25" s="123"/>
      <c r="N25" s="125"/>
      <c r="O25" s="127"/>
      <c r="P25" s="111"/>
    </row>
    <row r="26" spans="1:16">
      <c r="A26" s="111"/>
      <c r="B26" s="130"/>
      <c r="C26" s="123"/>
      <c r="D26" s="126"/>
      <c r="E26" s="123"/>
      <c r="F26" s="9" t="s">
        <v>3</v>
      </c>
      <c r="G26" s="10" t="s">
        <v>4</v>
      </c>
      <c r="H26" s="9" t="s">
        <v>3</v>
      </c>
      <c r="I26" s="10" t="s">
        <v>4</v>
      </c>
      <c r="J26" s="9" t="s">
        <v>3</v>
      </c>
      <c r="K26" s="10" t="s">
        <v>4</v>
      </c>
      <c r="L26" s="122"/>
      <c r="M26" s="123"/>
      <c r="N26" s="126"/>
      <c r="O26" s="127"/>
      <c r="P26" s="111"/>
    </row>
    <row r="27" spans="1:16" ht="57.6">
      <c r="A27" s="11" t="s">
        <v>430</v>
      </c>
      <c r="B27" s="11" t="s">
        <v>424</v>
      </c>
      <c r="C27" s="11">
        <v>2009</v>
      </c>
      <c r="D27" s="11" t="s">
        <v>14</v>
      </c>
      <c r="E27" s="11" t="s">
        <v>637</v>
      </c>
      <c r="F27" s="11">
        <v>182</v>
      </c>
      <c r="G27" s="12">
        <f t="shared" ref="G27" si="8">F27</f>
        <v>182</v>
      </c>
      <c r="H27" s="11">
        <v>237</v>
      </c>
      <c r="I27" s="12">
        <f t="shared" ref="I27" si="9">H27*0.5</f>
        <v>118.5</v>
      </c>
      <c r="J27" s="11"/>
      <c r="K27" s="12">
        <f t="shared" ref="K27" si="10">J27*1.5</f>
        <v>0</v>
      </c>
      <c r="L27" s="12">
        <f t="shared" ref="L27" si="11">K27+I27+G27</f>
        <v>300.5</v>
      </c>
      <c r="M27" s="11">
        <v>1</v>
      </c>
      <c r="N27" s="11">
        <v>1</v>
      </c>
      <c r="O27" s="58">
        <v>20</v>
      </c>
      <c r="P27" s="53" t="s">
        <v>432</v>
      </c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3"/>
    </row>
    <row r="29" spans="1:16" ht="18">
      <c r="A29" s="2" t="s">
        <v>64</v>
      </c>
      <c r="B29" s="119" t="s">
        <v>12</v>
      </c>
      <c r="C29" s="114" t="s">
        <v>1</v>
      </c>
      <c r="D29" s="115" t="s">
        <v>13</v>
      </c>
      <c r="E29" s="114" t="s">
        <v>11</v>
      </c>
      <c r="F29" s="112" t="s">
        <v>2</v>
      </c>
      <c r="G29" s="112"/>
      <c r="H29" s="112" t="s">
        <v>5</v>
      </c>
      <c r="I29" s="112"/>
      <c r="J29" s="112" t="s">
        <v>6</v>
      </c>
      <c r="K29" s="112"/>
      <c r="L29" s="113" t="s">
        <v>7</v>
      </c>
      <c r="M29" s="114" t="s">
        <v>8</v>
      </c>
      <c r="N29" s="115" t="s">
        <v>9</v>
      </c>
      <c r="O29" s="118" t="s">
        <v>10</v>
      </c>
      <c r="P29" s="112" t="s">
        <v>556</v>
      </c>
    </row>
    <row r="30" spans="1:16" ht="14.4" customHeight="1">
      <c r="A30" s="112" t="s">
        <v>0</v>
      </c>
      <c r="B30" s="120"/>
      <c r="C30" s="114"/>
      <c r="D30" s="116"/>
      <c r="E30" s="114"/>
      <c r="F30" s="112"/>
      <c r="G30" s="112"/>
      <c r="H30" s="112"/>
      <c r="I30" s="112"/>
      <c r="J30" s="112"/>
      <c r="K30" s="112"/>
      <c r="L30" s="113"/>
      <c r="M30" s="114"/>
      <c r="N30" s="116"/>
      <c r="O30" s="118"/>
      <c r="P30" s="112"/>
    </row>
    <row r="31" spans="1:16">
      <c r="A31" s="112"/>
      <c r="B31" s="121"/>
      <c r="C31" s="114"/>
      <c r="D31" s="117"/>
      <c r="E31" s="114"/>
      <c r="F31" s="3" t="s">
        <v>3</v>
      </c>
      <c r="G31" s="4" t="s">
        <v>4</v>
      </c>
      <c r="H31" s="3" t="s">
        <v>3</v>
      </c>
      <c r="I31" s="4" t="s">
        <v>4</v>
      </c>
      <c r="J31" s="3" t="s">
        <v>3</v>
      </c>
      <c r="K31" s="4" t="s">
        <v>4</v>
      </c>
      <c r="L31" s="113"/>
      <c r="M31" s="114"/>
      <c r="N31" s="117"/>
      <c r="O31" s="118"/>
      <c r="P31" s="112"/>
    </row>
    <row r="32" spans="1:16" ht="28.8">
      <c r="A32" s="5" t="s">
        <v>433</v>
      </c>
      <c r="B32" s="5" t="s">
        <v>424</v>
      </c>
      <c r="C32" s="5">
        <v>2009</v>
      </c>
      <c r="D32" s="5" t="s">
        <v>14</v>
      </c>
      <c r="E32" s="5" t="s">
        <v>638</v>
      </c>
      <c r="F32" s="5">
        <v>182</v>
      </c>
      <c r="G32" s="6">
        <f t="shared" ref="G32" si="12">F32</f>
        <v>182</v>
      </c>
      <c r="H32" s="5">
        <v>243</v>
      </c>
      <c r="I32" s="6">
        <f t="shared" ref="I32" si="13">H32*0.5</f>
        <v>121.5</v>
      </c>
      <c r="J32" s="5"/>
      <c r="K32" s="6">
        <f t="shared" ref="K32" si="14">J32*1.5</f>
        <v>0</v>
      </c>
      <c r="L32" s="6">
        <f t="shared" ref="L32" si="15">K32+I32+G32</f>
        <v>303.5</v>
      </c>
      <c r="M32" s="5">
        <v>1</v>
      </c>
      <c r="N32" s="5">
        <v>1</v>
      </c>
      <c r="O32" s="59">
        <v>20</v>
      </c>
      <c r="P32" s="51" t="s">
        <v>431</v>
      </c>
    </row>
    <row r="33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3"/>
    </row>
    <row r="34" spans="1:16" ht="18">
      <c r="A34" s="8" t="s">
        <v>65</v>
      </c>
      <c r="B34" s="128" t="s">
        <v>12</v>
      </c>
      <c r="C34" s="123" t="s">
        <v>1</v>
      </c>
      <c r="D34" s="124" t="s">
        <v>13</v>
      </c>
      <c r="E34" s="123" t="s">
        <v>11</v>
      </c>
      <c r="F34" s="111" t="s">
        <v>2</v>
      </c>
      <c r="G34" s="111"/>
      <c r="H34" s="111" t="s">
        <v>5</v>
      </c>
      <c r="I34" s="111"/>
      <c r="J34" s="111" t="s">
        <v>6</v>
      </c>
      <c r="K34" s="111"/>
      <c r="L34" s="122" t="s">
        <v>7</v>
      </c>
      <c r="M34" s="123" t="s">
        <v>8</v>
      </c>
      <c r="N34" s="124" t="s">
        <v>9</v>
      </c>
      <c r="O34" s="127" t="s">
        <v>10</v>
      </c>
      <c r="P34" s="111" t="s">
        <v>556</v>
      </c>
    </row>
    <row r="35" spans="1:16" ht="14.4" customHeight="1">
      <c r="A35" s="111" t="s">
        <v>0</v>
      </c>
      <c r="B35" s="129"/>
      <c r="C35" s="123"/>
      <c r="D35" s="125"/>
      <c r="E35" s="123"/>
      <c r="F35" s="111"/>
      <c r="G35" s="111"/>
      <c r="H35" s="111"/>
      <c r="I35" s="111"/>
      <c r="J35" s="111"/>
      <c r="K35" s="111"/>
      <c r="L35" s="122"/>
      <c r="M35" s="123"/>
      <c r="N35" s="125"/>
      <c r="O35" s="127"/>
      <c r="P35" s="111"/>
    </row>
    <row r="36" spans="1:16">
      <c r="A36" s="111"/>
      <c r="B36" s="130"/>
      <c r="C36" s="123"/>
      <c r="D36" s="126"/>
      <c r="E36" s="123"/>
      <c r="F36" s="9" t="s">
        <v>3</v>
      </c>
      <c r="G36" s="10" t="s">
        <v>4</v>
      </c>
      <c r="H36" s="9" t="s">
        <v>3</v>
      </c>
      <c r="I36" s="10" t="s">
        <v>4</v>
      </c>
      <c r="J36" s="9" t="s">
        <v>3</v>
      </c>
      <c r="K36" s="10" t="s">
        <v>4</v>
      </c>
      <c r="L36" s="122"/>
      <c r="M36" s="123"/>
      <c r="N36" s="126"/>
      <c r="O36" s="127"/>
      <c r="P36" s="111"/>
    </row>
    <row r="37" spans="1:16" ht="28.8">
      <c r="A37" s="11" t="s">
        <v>434</v>
      </c>
      <c r="B37" s="11" t="s">
        <v>424</v>
      </c>
      <c r="C37" s="11">
        <v>2010</v>
      </c>
      <c r="D37" s="11" t="s">
        <v>19</v>
      </c>
      <c r="E37" s="11" t="s">
        <v>617</v>
      </c>
      <c r="F37" s="11">
        <v>120</v>
      </c>
      <c r="G37" s="12">
        <f t="shared" ref="G37" si="16">F37</f>
        <v>120</v>
      </c>
      <c r="H37" s="11">
        <v>168</v>
      </c>
      <c r="I37" s="12">
        <f t="shared" ref="I37" si="17">H37*0.5</f>
        <v>84</v>
      </c>
      <c r="J37" s="11"/>
      <c r="K37" s="12">
        <f t="shared" ref="K37" si="18">J37*1.5</f>
        <v>0</v>
      </c>
      <c r="L37" s="12">
        <f t="shared" ref="L37" si="19">K37+I37+G37</f>
        <v>204</v>
      </c>
      <c r="M37" s="11">
        <v>1</v>
      </c>
      <c r="N37" s="11">
        <v>1</v>
      </c>
      <c r="O37" s="58">
        <v>20</v>
      </c>
      <c r="P37" s="53" t="s">
        <v>435</v>
      </c>
    </row>
    <row r="38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3"/>
    </row>
    <row r="39" spans="1:16" ht="18">
      <c r="A39" s="8" t="s">
        <v>66</v>
      </c>
      <c r="B39" s="128" t="s">
        <v>12</v>
      </c>
      <c r="C39" s="123" t="s">
        <v>1</v>
      </c>
      <c r="D39" s="124" t="s">
        <v>13</v>
      </c>
      <c r="E39" s="123" t="s">
        <v>11</v>
      </c>
      <c r="F39" s="111" t="s">
        <v>2</v>
      </c>
      <c r="G39" s="111"/>
      <c r="H39" s="111" t="s">
        <v>5</v>
      </c>
      <c r="I39" s="111"/>
      <c r="J39" s="111" t="s">
        <v>6</v>
      </c>
      <c r="K39" s="111"/>
      <c r="L39" s="122" t="s">
        <v>7</v>
      </c>
      <c r="M39" s="123" t="s">
        <v>8</v>
      </c>
      <c r="N39" s="124" t="s">
        <v>9</v>
      </c>
      <c r="O39" s="127" t="s">
        <v>10</v>
      </c>
      <c r="P39" s="111" t="s">
        <v>556</v>
      </c>
    </row>
    <row r="40" spans="1:16" ht="14.4" customHeight="1">
      <c r="A40" s="111" t="s">
        <v>0</v>
      </c>
      <c r="B40" s="129"/>
      <c r="C40" s="123"/>
      <c r="D40" s="125"/>
      <c r="E40" s="123"/>
      <c r="F40" s="111"/>
      <c r="G40" s="111"/>
      <c r="H40" s="111"/>
      <c r="I40" s="111"/>
      <c r="J40" s="111"/>
      <c r="K40" s="111"/>
      <c r="L40" s="122"/>
      <c r="M40" s="123"/>
      <c r="N40" s="125"/>
      <c r="O40" s="127"/>
      <c r="P40" s="111"/>
    </row>
    <row r="41" spans="1:16">
      <c r="A41" s="111"/>
      <c r="B41" s="130"/>
      <c r="C41" s="123"/>
      <c r="D41" s="126"/>
      <c r="E41" s="123"/>
      <c r="F41" s="9" t="s">
        <v>3</v>
      </c>
      <c r="G41" s="10" t="s">
        <v>4</v>
      </c>
      <c r="H41" s="9" t="s">
        <v>3</v>
      </c>
      <c r="I41" s="10" t="s">
        <v>4</v>
      </c>
      <c r="J41" s="9" t="s">
        <v>3</v>
      </c>
      <c r="K41" s="10" t="s">
        <v>4</v>
      </c>
      <c r="L41" s="122"/>
      <c r="M41" s="123"/>
      <c r="N41" s="126"/>
      <c r="O41" s="127"/>
      <c r="P41" s="111"/>
    </row>
    <row r="42" spans="1:16" ht="28.8">
      <c r="A42" s="11" t="s">
        <v>426</v>
      </c>
      <c r="B42" s="11" t="s">
        <v>424</v>
      </c>
      <c r="C42" s="11">
        <v>2009</v>
      </c>
      <c r="D42" s="11" t="s">
        <v>19</v>
      </c>
      <c r="E42" s="11" t="s">
        <v>616</v>
      </c>
      <c r="F42" s="11">
        <v>203</v>
      </c>
      <c r="G42" s="12">
        <f t="shared" ref="G42" si="20">F42</f>
        <v>203</v>
      </c>
      <c r="H42" s="11">
        <v>211</v>
      </c>
      <c r="I42" s="12">
        <f t="shared" ref="I42" si="21">H42*0.5</f>
        <v>105.5</v>
      </c>
      <c r="J42" s="11"/>
      <c r="K42" s="12">
        <f t="shared" ref="K42" si="22">J42*1.5</f>
        <v>0</v>
      </c>
      <c r="L42" s="12">
        <f t="shared" ref="L42" si="23">K42+I42+G42</f>
        <v>308.5</v>
      </c>
      <c r="M42" s="11">
        <v>1</v>
      </c>
      <c r="N42" s="11">
        <v>1</v>
      </c>
      <c r="O42" s="58">
        <v>20</v>
      </c>
      <c r="P42" s="53" t="s">
        <v>425</v>
      </c>
    </row>
    <row r="43" spans="1:1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3"/>
    </row>
    <row r="45" spans="1:16">
      <c r="A45" s="67" t="s">
        <v>571</v>
      </c>
      <c r="B45" s="67"/>
      <c r="C45" s="67"/>
      <c r="D45" s="67"/>
      <c r="E45" s="67"/>
      <c r="F45" s="67"/>
      <c r="G45" s="67"/>
      <c r="H45" s="67" t="s">
        <v>572</v>
      </c>
      <c r="I45" s="67"/>
      <c r="J45" s="67"/>
      <c r="K45" s="67"/>
      <c r="L45" s="67"/>
      <c r="M45" s="67"/>
      <c r="N45" s="67"/>
      <c r="O45" s="67"/>
    </row>
  </sheetData>
  <sortState xmlns:xlrd2="http://schemas.microsoft.com/office/spreadsheetml/2017/richdata2" ref="A17:L17">
    <sortCondition descending="1" ref="L17"/>
  </sortState>
  <mergeCells count="93">
    <mergeCell ref="P39:P41"/>
    <mergeCell ref="P14:P16"/>
    <mergeCell ref="P19:P21"/>
    <mergeCell ref="P24:P26"/>
    <mergeCell ref="P29:P31"/>
    <mergeCell ref="P34:P36"/>
    <mergeCell ref="E2:G3"/>
    <mergeCell ref="H2:O2"/>
    <mergeCell ref="H3:O3"/>
    <mergeCell ref="E4:G5"/>
    <mergeCell ref="H4:O4"/>
    <mergeCell ref="H5:O5"/>
    <mergeCell ref="E6:G6"/>
    <mergeCell ref="H6:O7"/>
    <mergeCell ref="E7:G7"/>
    <mergeCell ref="E9:G9"/>
    <mergeCell ref="H9:O10"/>
    <mergeCell ref="E10:G10"/>
    <mergeCell ref="C12:D12"/>
    <mergeCell ref="E12:G12"/>
    <mergeCell ref="B14:B16"/>
    <mergeCell ref="C14:C16"/>
    <mergeCell ref="D14:D16"/>
    <mergeCell ref="E14:E16"/>
    <mergeCell ref="F14:G15"/>
    <mergeCell ref="L14:L16"/>
    <mergeCell ref="M14:M16"/>
    <mergeCell ref="N14:N16"/>
    <mergeCell ref="O14:O16"/>
    <mergeCell ref="E11:G11"/>
    <mergeCell ref="F19:G20"/>
    <mergeCell ref="H19:I20"/>
    <mergeCell ref="A15:A16"/>
    <mergeCell ref="H14:I15"/>
    <mergeCell ref="J14:K15"/>
    <mergeCell ref="A20:A21"/>
    <mergeCell ref="B19:B21"/>
    <mergeCell ref="C19:C21"/>
    <mergeCell ref="D19:D21"/>
    <mergeCell ref="E19:E21"/>
    <mergeCell ref="J19:K20"/>
    <mergeCell ref="L19:L21"/>
    <mergeCell ref="M19:M21"/>
    <mergeCell ref="N19:N21"/>
    <mergeCell ref="O19:O21"/>
    <mergeCell ref="N24:N26"/>
    <mergeCell ref="O24:O26"/>
    <mergeCell ref="L24:L26"/>
    <mergeCell ref="M24:M26"/>
    <mergeCell ref="A25:A26"/>
    <mergeCell ref="B24:B26"/>
    <mergeCell ref="C24:C26"/>
    <mergeCell ref="D24:D26"/>
    <mergeCell ref="E24:E26"/>
    <mergeCell ref="F24:G25"/>
    <mergeCell ref="H24:I25"/>
    <mergeCell ref="F29:G30"/>
    <mergeCell ref="H29:I30"/>
    <mergeCell ref="J24:K25"/>
    <mergeCell ref="J29:K30"/>
    <mergeCell ref="A30:A31"/>
    <mergeCell ref="B29:B31"/>
    <mergeCell ref="C29:C31"/>
    <mergeCell ref="D29:D31"/>
    <mergeCell ref="E29:E31"/>
    <mergeCell ref="L29:L31"/>
    <mergeCell ref="M29:M31"/>
    <mergeCell ref="N29:N31"/>
    <mergeCell ref="O29:O31"/>
    <mergeCell ref="N34:N36"/>
    <mergeCell ref="O34:O36"/>
    <mergeCell ref="L34:L36"/>
    <mergeCell ref="M34:M36"/>
    <mergeCell ref="A35:A36"/>
    <mergeCell ref="B34:B36"/>
    <mergeCell ref="C34:C36"/>
    <mergeCell ref="D34:D36"/>
    <mergeCell ref="E34:E36"/>
    <mergeCell ref="F34:G35"/>
    <mergeCell ref="H34:I35"/>
    <mergeCell ref="F39:G40"/>
    <mergeCell ref="H39:I40"/>
    <mergeCell ref="J34:K35"/>
    <mergeCell ref="J39:K40"/>
    <mergeCell ref="L39:L41"/>
    <mergeCell ref="M39:M41"/>
    <mergeCell ref="N39:N41"/>
    <mergeCell ref="O39:O41"/>
    <mergeCell ref="A40:A41"/>
    <mergeCell ref="B39:B41"/>
    <mergeCell ref="C39:C41"/>
    <mergeCell ref="D39:D41"/>
    <mergeCell ref="E39:E4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P35"/>
  <sheetViews>
    <sheetView workbookViewId="0">
      <selection activeCell="H9" sqref="H9:O10"/>
    </sheetView>
  </sheetViews>
  <sheetFormatPr defaultRowHeight="14.4"/>
  <cols>
    <col min="1" max="1" width="50.21875" customWidth="1"/>
    <col min="10" max="11" width="0" hidden="1" customWidth="1"/>
    <col min="15" max="15" width="14.21875" customWidth="1"/>
    <col min="16" max="16" width="11.6640625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8" t="s">
        <v>67</v>
      </c>
      <c r="B14" s="128" t="s">
        <v>12</v>
      </c>
      <c r="C14" s="124" t="s">
        <v>1</v>
      </c>
      <c r="D14" s="124" t="s">
        <v>13</v>
      </c>
      <c r="E14" s="124" t="s">
        <v>11</v>
      </c>
      <c r="F14" s="152" t="s">
        <v>2</v>
      </c>
      <c r="G14" s="153"/>
      <c r="H14" s="152" t="s">
        <v>5</v>
      </c>
      <c r="I14" s="153"/>
      <c r="J14" s="152" t="s">
        <v>6</v>
      </c>
      <c r="K14" s="153"/>
      <c r="L14" s="159" t="s">
        <v>7</v>
      </c>
      <c r="M14" s="124" t="s">
        <v>8</v>
      </c>
      <c r="N14" s="124" t="s">
        <v>9</v>
      </c>
      <c r="O14" s="164" t="s">
        <v>10</v>
      </c>
      <c r="P14" s="111" t="s">
        <v>556</v>
      </c>
    </row>
    <row r="15" spans="1:16" ht="14.4" customHeight="1">
      <c r="A15" s="162" t="s">
        <v>0</v>
      </c>
      <c r="B15" s="129"/>
      <c r="C15" s="125"/>
      <c r="D15" s="125"/>
      <c r="E15" s="125"/>
      <c r="F15" s="154"/>
      <c r="G15" s="155"/>
      <c r="H15" s="154"/>
      <c r="I15" s="155"/>
      <c r="J15" s="154"/>
      <c r="K15" s="155"/>
      <c r="L15" s="160"/>
      <c r="M15" s="125"/>
      <c r="N15" s="125"/>
      <c r="O15" s="165"/>
      <c r="P15" s="111"/>
    </row>
    <row r="16" spans="1:16">
      <c r="A16" s="163"/>
      <c r="B16" s="130"/>
      <c r="C16" s="126"/>
      <c r="D16" s="126"/>
      <c r="E16" s="126"/>
      <c r="F16" s="9" t="s">
        <v>3</v>
      </c>
      <c r="G16" s="10" t="s">
        <v>4</v>
      </c>
      <c r="H16" s="9" t="s">
        <v>3</v>
      </c>
      <c r="I16" s="10" t="s">
        <v>4</v>
      </c>
      <c r="J16" s="9" t="s">
        <v>3</v>
      </c>
      <c r="K16" s="10" t="s">
        <v>4</v>
      </c>
      <c r="L16" s="161"/>
      <c r="M16" s="126"/>
      <c r="N16" s="126"/>
      <c r="O16" s="166"/>
      <c r="P16" s="111"/>
    </row>
    <row r="17" spans="1:16" ht="57.6">
      <c r="A17" s="11" t="s">
        <v>447</v>
      </c>
      <c r="B17" s="11" t="s">
        <v>424</v>
      </c>
      <c r="C17" s="11">
        <v>2008</v>
      </c>
      <c r="D17" s="11" t="s">
        <v>21</v>
      </c>
      <c r="E17" s="11" t="s">
        <v>670</v>
      </c>
      <c r="F17" s="11">
        <v>92</v>
      </c>
      <c r="G17" s="12">
        <f t="shared" ref="G17" si="0">F17</f>
        <v>92</v>
      </c>
      <c r="H17" s="11">
        <v>192</v>
      </c>
      <c r="I17" s="12">
        <f t="shared" ref="I17" si="1">H17*0.5</f>
        <v>96</v>
      </c>
      <c r="J17" s="11"/>
      <c r="K17" s="12">
        <f t="shared" ref="K17" si="2">J17*1.5</f>
        <v>0</v>
      </c>
      <c r="L17" s="12">
        <f t="shared" ref="L17" si="3">K17+I17+G17</f>
        <v>188</v>
      </c>
      <c r="M17" s="11"/>
      <c r="N17" s="11"/>
      <c r="O17" s="58"/>
      <c r="P17" s="53" t="s">
        <v>446</v>
      </c>
    </row>
    <row r="18" spans="1:16">
      <c r="A18" s="1"/>
      <c r="B18" s="30"/>
      <c r="C18" s="30"/>
      <c r="D18" s="30"/>
      <c r="E18" s="30"/>
      <c r="F18" s="64"/>
      <c r="G18" s="65"/>
      <c r="H18" s="64"/>
      <c r="I18" s="65"/>
      <c r="J18" s="64"/>
      <c r="K18" s="65"/>
      <c r="L18" s="66"/>
      <c r="M18" s="30"/>
      <c r="N18" s="30"/>
      <c r="O18" s="64"/>
      <c r="P18" s="73"/>
    </row>
    <row r="19" spans="1:16" ht="18">
      <c r="A19" s="8" t="s">
        <v>68</v>
      </c>
      <c r="B19" s="128" t="s">
        <v>12</v>
      </c>
      <c r="C19" s="124" t="s">
        <v>1</v>
      </c>
      <c r="D19" s="124" t="s">
        <v>13</v>
      </c>
      <c r="E19" s="124" t="s">
        <v>11</v>
      </c>
      <c r="F19" s="152" t="s">
        <v>2</v>
      </c>
      <c r="G19" s="153"/>
      <c r="H19" s="152" t="s">
        <v>5</v>
      </c>
      <c r="I19" s="153"/>
      <c r="J19" s="152" t="s">
        <v>6</v>
      </c>
      <c r="K19" s="153"/>
      <c r="L19" s="159" t="s">
        <v>7</v>
      </c>
      <c r="M19" s="124" t="s">
        <v>8</v>
      </c>
      <c r="N19" s="124" t="s">
        <v>9</v>
      </c>
      <c r="O19" s="164" t="s">
        <v>10</v>
      </c>
      <c r="P19" s="111" t="s">
        <v>556</v>
      </c>
    </row>
    <row r="20" spans="1:16" ht="14.4" customHeight="1">
      <c r="A20" s="162" t="s">
        <v>0</v>
      </c>
      <c r="B20" s="129"/>
      <c r="C20" s="125"/>
      <c r="D20" s="125"/>
      <c r="E20" s="125"/>
      <c r="F20" s="154"/>
      <c r="G20" s="155"/>
      <c r="H20" s="154"/>
      <c r="I20" s="155"/>
      <c r="J20" s="154"/>
      <c r="K20" s="155"/>
      <c r="L20" s="160"/>
      <c r="M20" s="125"/>
      <c r="N20" s="125"/>
      <c r="O20" s="165"/>
      <c r="P20" s="111"/>
    </row>
    <row r="21" spans="1:16">
      <c r="A21" s="163"/>
      <c r="B21" s="130"/>
      <c r="C21" s="126"/>
      <c r="D21" s="126"/>
      <c r="E21" s="126"/>
      <c r="F21" s="9" t="s">
        <v>3</v>
      </c>
      <c r="G21" s="10" t="s">
        <v>4</v>
      </c>
      <c r="H21" s="9" t="s">
        <v>3</v>
      </c>
      <c r="I21" s="10" t="s">
        <v>4</v>
      </c>
      <c r="J21" s="9" t="s">
        <v>3</v>
      </c>
      <c r="K21" s="10" t="s">
        <v>4</v>
      </c>
      <c r="L21" s="161"/>
      <c r="M21" s="126"/>
      <c r="N21" s="126"/>
      <c r="O21" s="166"/>
      <c r="P21" s="111"/>
    </row>
    <row r="22" spans="1:16">
      <c r="A22" s="11" t="s">
        <v>416</v>
      </c>
      <c r="B22" s="11" t="s">
        <v>409</v>
      </c>
      <c r="C22" s="11">
        <v>2008</v>
      </c>
      <c r="D22" s="11" t="s">
        <v>21</v>
      </c>
      <c r="E22" s="11" t="s">
        <v>697</v>
      </c>
      <c r="F22" s="11">
        <v>50</v>
      </c>
      <c r="G22" s="12">
        <f t="shared" ref="G22:G23" si="4">F22</f>
        <v>50</v>
      </c>
      <c r="H22" s="11">
        <v>80</v>
      </c>
      <c r="I22" s="12">
        <f t="shared" ref="I22:I23" si="5">H22*0.5</f>
        <v>40</v>
      </c>
      <c r="J22" s="11"/>
      <c r="K22" s="12">
        <f t="shared" ref="K22:K23" si="6">J22*1.5</f>
        <v>0</v>
      </c>
      <c r="L22" s="12">
        <f t="shared" ref="L22:L23" si="7">K22+I22+G22</f>
        <v>90</v>
      </c>
      <c r="M22" s="11"/>
      <c r="N22" s="11"/>
      <c r="O22" s="58"/>
      <c r="P22" s="11"/>
    </row>
    <row r="23" spans="1:16" ht="28.8">
      <c r="A23" s="11" t="s">
        <v>437</v>
      </c>
      <c r="B23" s="11" t="s">
        <v>424</v>
      </c>
      <c r="C23" s="11">
        <v>2008</v>
      </c>
      <c r="D23" s="11" t="s">
        <v>21</v>
      </c>
      <c r="E23" s="11" t="s">
        <v>655</v>
      </c>
      <c r="F23" s="11">
        <v>108</v>
      </c>
      <c r="G23" s="12">
        <f t="shared" si="4"/>
        <v>108</v>
      </c>
      <c r="H23" s="11">
        <v>146</v>
      </c>
      <c r="I23" s="12">
        <f t="shared" si="5"/>
        <v>73</v>
      </c>
      <c r="J23" s="11"/>
      <c r="K23" s="12">
        <f t="shared" si="6"/>
        <v>0</v>
      </c>
      <c r="L23" s="12">
        <f t="shared" si="7"/>
        <v>181</v>
      </c>
      <c r="M23" s="11"/>
      <c r="N23" s="11"/>
      <c r="O23" s="58"/>
      <c r="P23" s="53" t="s">
        <v>435</v>
      </c>
    </row>
    <row r="24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"/>
    </row>
    <row r="25" spans="1:16" ht="18">
      <c r="A25" s="8" t="s">
        <v>69</v>
      </c>
      <c r="B25" s="128" t="s">
        <v>12</v>
      </c>
      <c r="C25" s="124" t="s">
        <v>1</v>
      </c>
      <c r="D25" s="124" t="s">
        <v>13</v>
      </c>
      <c r="E25" s="124" t="s">
        <v>11</v>
      </c>
      <c r="F25" s="152" t="s">
        <v>2</v>
      </c>
      <c r="G25" s="153"/>
      <c r="H25" s="152" t="s">
        <v>5</v>
      </c>
      <c r="I25" s="153"/>
      <c r="J25" s="152" t="s">
        <v>6</v>
      </c>
      <c r="K25" s="153"/>
      <c r="L25" s="159" t="s">
        <v>7</v>
      </c>
      <c r="M25" s="124" t="s">
        <v>8</v>
      </c>
      <c r="N25" s="124" t="s">
        <v>9</v>
      </c>
      <c r="O25" s="164" t="s">
        <v>10</v>
      </c>
      <c r="P25" s="111" t="s">
        <v>556</v>
      </c>
    </row>
    <row r="26" spans="1:16" ht="14.4" customHeight="1">
      <c r="A26" s="162" t="s">
        <v>0</v>
      </c>
      <c r="B26" s="129"/>
      <c r="C26" s="125"/>
      <c r="D26" s="125"/>
      <c r="E26" s="125"/>
      <c r="F26" s="154"/>
      <c r="G26" s="155"/>
      <c r="H26" s="154"/>
      <c r="I26" s="155"/>
      <c r="J26" s="154"/>
      <c r="K26" s="155"/>
      <c r="L26" s="160"/>
      <c r="M26" s="125"/>
      <c r="N26" s="125"/>
      <c r="O26" s="165"/>
      <c r="P26" s="111"/>
    </row>
    <row r="27" spans="1:16">
      <c r="A27" s="163"/>
      <c r="B27" s="130"/>
      <c r="C27" s="126"/>
      <c r="D27" s="126"/>
      <c r="E27" s="126"/>
      <c r="F27" s="9" t="s">
        <v>3</v>
      </c>
      <c r="G27" s="10" t="s">
        <v>4</v>
      </c>
      <c r="H27" s="9" t="s">
        <v>3</v>
      </c>
      <c r="I27" s="10" t="s">
        <v>4</v>
      </c>
      <c r="J27" s="9" t="s">
        <v>3</v>
      </c>
      <c r="K27" s="10" t="s">
        <v>4</v>
      </c>
      <c r="L27" s="161"/>
      <c r="M27" s="126"/>
      <c r="N27" s="126"/>
      <c r="O27" s="166"/>
      <c r="P27" s="111"/>
    </row>
    <row r="28" spans="1:16" ht="57.6">
      <c r="A28" s="11" t="s">
        <v>445</v>
      </c>
      <c r="B28" s="11" t="s">
        <v>424</v>
      </c>
      <c r="C28" s="11">
        <v>2010</v>
      </c>
      <c r="D28" s="11" t="s">
        <v>14</v>
      </c>
      <c r="E28" s="11" t="s">
        <v>620</v>
      </c>
      <c r="F28" s="11">
        <v>70</v>
      </c>
      <c r="G28" s="12">
        <f t="shared" ref="G28" si="8">F28</f>
        <v>70</v>
      </c>
      <c r="H28" s="11">
        <v>149</v>
      </c>
      <c r="I28" s="12">
        <f t="shared" ref="I28" si="9">H28*0.5</f>
        <v>74.5</v>
      </c>
      <c r="J28" s="11"/>
      <c r="K28" s="12">
        <f t="shared" ref="K28" si="10">J28*1.5</f>
        <v>0</v>
      </c>
      <c r="L28" s="12">
        <f t="shared" ref="L28" si="11">K28+I28+G28</f>
        <v>144.5</v>
      </c>
      <c r="M28" s="11">
        <v>1</v>
      </c>
      <c r="N28" s="11">
        <v>1</v>
      </c>
      <c r="O28" s="58">
        <v>20</v>
      </c>
      <c r="P28" s="53" t="s">
        <v>446</v>
      </c>
    </row>
    <row r="29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"/>
    </row>
    <row r="30" spans="1:16" ht="18">
      <c r="A30" s="2" t="s">
        <v>70</v>
      </c>
      <c r="B30" s="119" t="s">
        <v>12</v>
      </c>
      <c r="C30" s="115" t="s">
        <v>1</v>
      </c>
      <c r="D30" s="115" t="s">
        <v>13</v>
      </c>
      <c r="E30" s="115" t="s">
        <v>11</v>
      </c>
      <c r="F30" s="148" t="s">
        <v>2</v>
      </c>
      <c r="G30" s="149"/>
      <c r="H30" s="148" t="s">
        <v>5</v>
      </c>
      <c r="I30" s="149"/>
      <c r="J30" s="148" t="s">
        <v>6</v>
      </c>
      <c r="K30" s="149"/>
      <c r="L30" s="156" t="s">
        <v>7</v>
      </c>
      <c r="M30" s="115" t="s">
        <v>8</v>
      </c>
      <c r="N30" s="115" t="s">
        <v>9</v>
      </c>
      <c r="O30" s="143" t="s">
        <v>10</v>
      </c>
      <c r="P30" s="112" t="s">
        <v>556</v>
      </c>
    </row>
    <row r="31" spans="1:16" ht="14.4" customHeight="1">
      <c r="A31" s="146" t="s">
        <v>0</v>
      </c>
      <c r="B31" s="120"/>
      <c r="C31" s="116"/>
      <c r="D31" s="116"/>
      <c r="E31" s="116"/>
      <c r="F31" s="150"/>
      <c r="G31" s="151"/>
      <c r="H31" s="150"/>
      <c r="I31" s="151"/>
      <c r="J31" s="150"/>
      <c r="K31" s="151"/>
      <c r="L31" s="157"/>
      <c r="M31" s="116"/>
      <c r="N31" s="116"/>
      <c r="O31" s="144"/>
      <c r="P31" s="112"/>
    </row>
    <row r="32" spans="1:16">
      <c r="A32" s="147"/>
      <c r="B32" s="121"/>
      <c r="C32" s="117"/>
      <c r="D32" s="117"/>
      <c r="E32" s="117"/>
      <c r="F32" s="3" t="s">
        <v>3</v>
      </c>
      <c r="G32" s="4" t="s">
        <v>4</v>
      </c>
      <c r="H32" s="3" t="s">
        <v>3</v>
      </c>
      <c r="I32" s="4" t="s">
        <v>4</v>
      </c>
      <c r="J32" s="3" t="s">
        <v>3</v>
      </c>
      <c r="K32" s="4" t="s">
        <v>4</v>
      </c>
      <c r="L32" s="158"/>
      <c r="M32" s="117"/>
      <c r="N32" s="117"/>
      <c r="O32" s="145"/>
      <c r="P32" s="112"/>
    </row>
    <row r="33" spans="1:16" ht="57.6">
      <c r="A33" s="5" t="s">
        <v>453</v>
      </c>
      <c r="B33" s="5" t="s">
        <v>424</v>
      </c>
      <c r="C33" s="5">
        <v>2010</v>
      </c>
      <c r="D33" s="5" t="s">
        <v>14</v>
      </c>
      <c r="E33" s="5" t="s">
        <v>621</v>
      </c>
      <c r="F33" s="5">
        <v>120</v>
      </c>
      <c r="G33" s="6">
        <f t="shared" ref="G33" si="12">F33</f>
        <v>120</v>
      </c>
      <c r="H33" s="5">
        <v>180</v>
      </c>
      <c r="I33" s="6">
        <f t="shared" ref="I33" si="13">H33*0.5</f>
        <v>90</v>
      </c>
      <c r="J33" s="5"/>
      <c r="K33" s="6">
        <f t="shared" ref="K33" si="14">J33*1.5</f>
        <v>0</v>
      </c>
      <c r="L33" s="6">
        <f t="shared" ref="L33" si="15">K33+I33+G33</f>
        <v>210</v>
      </c>
      <c r="M33" s="5">
        <v>1</v>
      </c>
      <c r="N33" s="5">
        <v>1</v>
      </c>
      <c r="O33" s="59">
        <v>20</v>
      </c>
      <c r="P33" s="51" t="s">
        <v>451</v>
      </c>
    </row>
    <row r="35" spans="1:16">
      <c r="A35" s="67" t="s">
        <v>571</v>
      </c>
      <c r="B35" s="67"/>
      <c r="C35" s="67"/>
      <c r="D35" s="67"/>
      <c r="E35" s="67"/>
      <c r="F35" s="67"/>
      <c r="G35" s="67"/>
      <c r="H35" s="67" t="s">
        <v>572</v>
      </c>
      <c r="I35" s="67"/>
      <c r="J35" s="67"/>
      <c r="K35" s="67"/>
      <c r="L35" s="67"/>
      <c r="M35" s="67"/>
      <c r="N35" s="67"/>
      <c r="O35" s="67"/>
    </row>
  </sheetData>
  <mergeCells count="67">
    <mergeCell ref="P14:P16"/>
    <mergeCell ref="P19:P21"/>
    <mergeCell ref="P25:P27"/>
    <mergeCell ref="P30:P32"/>
    <mergeCell ref="E2:G3"/>
    <mergeCell ref="H2:O2"/>
    <mergeCell ref="H3:O3"/>
    <mergeCell ref="E4:G5"/>
    <mergeCell ref="H4:O4"/>
    <mergeCell ref="H5:O5"/>
    <mergeCell ref="O14:O16"/>
    <mergeCell ref="E11:G11"/>
    <mergeCell ref="N25:N27"/>
    <mergeCell ref="O25:O27"/>
    <mergeCell ref="O19:O21"/>
    <mergeCell ref="F25:G26"/>
    <mergeCell ref="C12:D12"/>
    <mergeCell ref="E12:G12"/>
    <mergeCell ref="E6:G6"/>
    <mergeCell ref="H14:I15"/>
    <mergeCell ref="H6:O7"/>
    <mergeCell ref="E7:G7"/>
    <mergeCell ref="E9:G9"/>
    <mergeCell ref="H9:O10"/>
    <mergeCell ref="E10:G10"/>
    <mergeCell ref="A15:A16"/>
    <mergeCell ref="J19:K20"/>
    <mergeCell ref="L19:L21"/>
    <mergeCell ref="M19:M21"/>
    <mergeCell ref="N19:N21"/>
    <mergeCell ref="B14:B16"/>
    <mergeCell ref="C14:C16"/>
    <mergeCell ref="D14:D16"/>
    <mergeCell ref="E14:E16"/>
    <mergeCell ref="F14:G15"/>
    <mergeCell ref="J14:K15"/>
    <mergeCell ref="L14:L16"/>
    <mergeCell ref="M14:M16"/>
    <mergeCell ref="N14:N16"/>
    <mergeCell ref="A20:A21"/>
    <mergeCell ref="B19:B21"/>
    <mergeCell ref="C19:C21"/>
    <mergeCell ref="D19:D21"/>
    <mergeCell ref="E19:E21"/>
    <mergeCell ref="F19:G20"/>
    <mergeCell ref="H19:I20"/>
    <mergeCell ref="A26:A27"/>
    <mergeCell ref="B25:B27"/>
    <mergeCell ref="C25:C27"/>
    <mergeCell ref="D25:D27"/>
    <mergeCell ref="E25:E27"/>
    <mergeCell ref="H25:I26"/>
    <mergeCell ref="J30:K31"/>
    <mergeCell ref="L30:L32"/>
    <mergeCell ref="M30:M32"/>
    <mergeCell ref="J25:K26"/>
    <mergeCell ref="L25:L27"/>
    <mergeCell ref="M25:M27"/>
    <mergeCell ref="N30:N32"/>
    <mergeCell ref="O30:O32"/>
    <mergeCell ref="A31:A32"/>
    <mergeCell ref="B30:B32"/>
    <mergeCell ref="C30:C32"/>
    <mergeCell ref="D30:D32"/>
    <mergeCell ref="E30:E32"/>
    <mergeCell ref="F30:G31"/>
    <mergeCell ref="H30:I3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P36"/>
  <sheetViews>
    <sheetView topLeftCell="A22" workbookViewId="0">
      <selection activeCell="H9" sqref="H9:O10"/>
    </sheetView>
  </sheetViews>
  <sheetFormatPr defaultRowHeight="14.4"/>
  <cols>
    <col min="1" max="1" width="50" customWidth="1"/>
    <col min="10" max="11" width="0" hidden="1" customWidth="1"/>
    <col min="15" max="15" width="15.6640625" customWidth="1"/>
    <col min="16" max="16" width="16" customWidth="1"/>
  </cols>
  <sheetData>
    <row r="1" spans="1:16">
      <c r="A1" s="14"/>
      <c r="B1" s="15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14.4" customHeight="1">
      <c r="A2" s="26"/>
      <c r="B2" s="26"/>
      <c r="C2" s="27"/>
      <c r="D2" s="28"/>
      <c r="E2" s="104" t="s">
        <v>22</v>
      </c>
      <c r="F2" s="105"/>
      <c r="G2" s="105"/>
      <c r="H2" s="106" t="s">
        <v>28</v>
      </c>
      <c r="I2" s="106"/>
      <c r="J2" s="106"/>
      <c r="K2" s="106"/>
      <c r="L2" s="106"/>
      <c r="M2" s="106"/>
      <c r="N2" s="106"/>
      <c r="O2" s="106"/>
    </row>
    <row r="3" spans="1:16" ht="14.4" customHeight="1">
      <c r="A3" s="26"/>
      <c r="B3" s="26"/>
      <c r="C3" s="27"/>
      <c r="D3" s="28"/>
      <c r="E3" s="104"/>
      <c r="F3" s="105"/>
      <c r="G3" s="105"/>
      <c r="H3" s="106" t="s">
        <v>29</v>
      </c>
      <c r="I3" s="106"/>
      <c r="J3" s="106"/>
      <c r="K3" s="106"/>
      <c r="L3" s="106"/>
      <c r="M3" s="106"/>
      <c r="N3" s="106"/>
      <c r="O3" s="106"/>
    </row>
    <row r="4" spans="1:16" ht="14.4" customHeight="1">
      <c r="A4" s="26"/>
      <c r="B4" s="26"/>
      <c r="C4" s="27"/>
      <c r="D4" s="28"/>
      <c r="E4" s="104" t="s">
        <v>23</v>
      </c>
      <c r="F4" s="105"/>
      <c r="G4" s="105"/>
      <c r="H4" s="106" t="s">
        <v>30</v>
      </c>
      <c r="I4" s="106"/>
      <c r="J4" s="106"/>
      <c r="K4" s="106"/>
      <c r="L4" s="106"/>
      <c r="M4" s="106"/>
      <c r="N4" s="106"/>
      <c r="O4" s="106"/>
    </row>
    <row r="5" spans="1:16" ht="13.95" customHeight="1">
      <c r="A5" s="26"/>
      <c r="B5" s="26"/>
      <c r="C5" s="27"/>
      <c r="D5" s="28"/>
      <c r="E5" s="104"/>
      <c r="F5" s="105"/>
      <c r="G5" s="105"/>
      <c r="H5" s="106" t="s">
        <v>31</v>
      </c>
      <c r="I5" s="106"/>
      <c r="J5" s="106"/>
      <c r="K5" s="106"/>
      <c r="L5" s="106"/>
      <c r="M5" s="106"/>
      <c r="N5" s="106"/>
      <c r="O5" s="106"/>
    </row>
    <row r="6" spans="1:16" ht="27.6" customHeight="1">
      <c r="A6" s="17"/>
      <c r="B6" s="17"/>
      <c r="C6" s="17"/>
      <c r="D6" s="17"/>
      <c r="E6" s="107" t="s">
        <v>24</v>
      </c>
      <c r="F6" s="108"/>
      <c r="G6" s="108"/>
      <c r="H6" s="109" t="s">
        <v>32</v>
      </c>
      <c r="I6" s="109"/>
      <c r="J6" s="109"/>
      <c r="K6" s="109"/>
      <c r="L6" s="109"/>
      <c r="M6" s="109"/>
      <c r="N6" s="109"/>
      <c r="O6" s="109"/>
    </row>
    <row r="7" spans="1:16" ht="27.6" customHeight="1">
      <c r="A7" s="17"/>
      <c r="B7" s="17"/>
      <c r="C7" s="17"/>
      <c r="D7" s="17"/>
      <c r="E7" s="107" t="s">
        <v>25</v>
      </c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6" ht="15.6">
      <c r="A8" s="17"/>
      <c r="B8" s="17"/>
      <c r="C8" s="17"/>
      <c r="D8" s="17"/>
      <c r="E8" s="18"/>
      <c r="F8" s="19"/>
      <c r="G8" s="17"/>
      <c r="H8" s="21"/>
      <c r="I8" s="20"/>
      <c r="J8" s="21"/>
      <c r="K8" s="21"/>
      <c r="L8" s="22"/>
      <c r="M8" s="23"/>
      <c r="N8" s="23"/>
      <c r="O8" s="24"/>
    </row>
    <row r="9" spans="1:16" ht="27.6" customHeight="1">
      <c r="A9" s="27"/>
      <c r="B9" s="17"/>
      <c r="C9" s="17"/>
      <c r="D9" s="17"/>
      <c r="E9" s="107" t="s">
        <v>26</v>
      </c>
      <c r="F9" s="108"/>
      <c r="G9" s="108"/>
      <c r="H9" s="110" t="s">
        <v>725</v>
      </c>
      <c r="I9" s="110"/>
      <c r="J9" s="110"/>
      <c r="K9" s="110"/>
      <c r="L9" s="110"/>
      <c r="M9" s="110"/>
      <c r="N9" s="110"/>
      <c r="O9" s="110"/>
    </row>
    <row r="10" spans="1:16" ht="27.6" customHeight="1">
      <c r="A10" s="29"/>
      <c r="B10" s="25"/>
      <c r="C10" s="17"/>
      <c r="D10" s="17"/>
      <c r="E10" s="107" t="s">
        <v>27</v>
      </c>
      <c r="F10" s="108"/>
      <c r="G10" s="108"/>
      <c r="H10" s="110"/>
      <c r="I10" s="110"/>
      <c r="J10" s="110"/>
      <c r="K10" s="110"/>
      <c r="L10" s="110"/>
      <c r="M10" s="110"/>
      <c r="N10" s="110"/>
      <c r="O10" s="110"/>
    </row>
    <row r="11" spans="1:16" ht="15.6">
      <c r="A11" s="17"/>
      <c r="B11" s="17"/>
      <c r="C11" s="17"/>
      <c r="D11" s="17"/>
      <c r="E11" s="107"/>
      <c r="F11" s="108"/>
      <c r="G11" s="108"/>
      <c r="H11" s="23"/>
      <c r="I11" s="23"/>
      <c r="J11" s="23"/>
      <c r="K11" s="23"/>
      <c r="L11" s="22"/>
      <c r="M11" s="23"/>
      <c r="N11" s="23"/>
      <c r="O11" s="24"/>
    </row>
    <row r="12" spans="1:16">
      <c r="A12" s="17"/>
      <c r="B12" s="17"/>
      <c r="C12" s="108"/>
      <c r="D12" s="108"/>
      <c r="E12" s="108"/>
      <c r="F12" s="108"/>
      <c r="G12" s="108"/>
      <c r="H12" s="22"/>
      <c r="I12" s="22"/>
      <c r="J12" s="22"/>
      <c r="K12" s="22"/>
      <c r="L12" s="22"/>
      <c r="M12" s="22"/>
      <c r="N12" s="22"/>
      <c r="O12" s="22"/>
    </row>
    <row r="13" spans="1:16">
      <c r="A13" s="15"/>
      <c r="B13" s="15"/>
      <c r="C13" s="15"/>
      <c r="D13" s="15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6" ht="18">
      <c r="A14" s="2" t="s">
        <v>71</v>
      </c>
      <c r="B14" s="119" t="s">
        <v>12</v>
      </c>
      <c r="C14" s="114" t="s">
        <v>1</v>
      </c>
      <c r="D14" s="115" t="s">
        <v>13</v>
      </c>
      <c r="E14" s="114" t="s">
        <v>11</v>
      </c>
      <c r="F14" s="112" t="s">
        <v>2</v>
      </c>
      <c r="G14" s="112"/>
      <c r="H14" s="112" t="s">
        <v>5</v>
      </c>
      <c r="I14" s="112"/>
      <c r="J14" s="112" t="s">
        <v>6</v>
      </c>
      <c r="K14" s="112"/>
      <c r="L14" s="113" t="s">
        <v>7</v>
      </c>
      <c r="M14" s="114" t="s">
        <v>8</v>
      </c>
      <c r="N14" s="115" t="s">
        <v>9</v>
      </c>
      <c r="O14" s="118" t="s">
        <v>10</v>
      </c>
      <c r="P14" s="112" t="s">
        <v>556</v>
      </c>
    </row>
    <row r="15" spans="1:16" ht="14.4" customHeight="1">
      <c r="A15" s="112" t="s">
        <v>0</v>
      </c>
      <c r="B15" s="120"/>
      <c r="C15" s="114"/>
      <c r="D15" s="116"/>
      <c r="E15" s="114"/>
      <c r="F15" s="112"/>
      <c r="G15" s="112"/>
      <c r="H15" s="112"/>
      <c r="I15" s="112"/>
      <c r="J15" s="112"/>
      <c r="K15" s="112"/>
      <c r="L15" s="113"/>
      <c r="M15" s="114"/>
      <c r="N15" s="116"/>
      <c r="O15" s="118"/>
      <c r="P15" s="112"/>
    </row>
    <row r="16" spans="1:16">
      <c r="A16" s="112"/>
      <c r="B16" s="121"/>
      <c r="C16" s="114"/>
      <c r="D16" s="117"/>
      <c r="E16" s="114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113"/>
      <c r="M16" s="114"/>
      <c r="N16" s="117"/>
      <c r="O16" s="118"/>
      <c r="P16" s="112"/>
    </row>
    <row r="17" spans="1:16" ht="57.6">
      <c r="A17" s="5" t="s">
        <v>522</v>
      </c>
      <c r="B17" s="5" t="s">
        <v>424</v>
      </c>
      <c r="C17" s="5">
        <v>2005</v>
      </c>
      <c r="D17" s="5" t="s">
        <v>38</v>
      </c>
      <c r="E17" s="5" t="s">
        <v>671</v>
      </c>
      <c r="F17" s="5">
        <v>82</v>
      </c>
      <c r="G17" s="6">
        <f t="shared" ref="G17" si="0">F17</f>
        <v>82</v>
      </c>
      <c r="H17" s="5">
        <v>112</v>
      </c>
      <c r="I17" s="6">
        <f t="shared" ref="I17" si="1">H17*0.5</f>
        <v>56</v>
      </c>
      <c r="J17" s="5"/>
      <c r="K17" s="6">
        <f t="shared" ref="K17" si="2">J17*1.5</f>
        <v>0</v>
      </c>
      <c r="L17" s="6">
        <f t="shared" ref="L17" si="3">K17+I17+G17</f>
        <v>138</v>
      </c>
      <c r="M17" s="5">
        <v>1</v>
      </c>
      <c r="N17" s="5">
        <v>1</v>
      </c>
      <c r="O17" s="59">
        <v>20</v>
      </c>
      <c r="P17" s="51" t="s">
        <v>523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">
      <c r="A19" s="2" t="s">
        <v>72</v>
      </c>
      <c r="B19" s="119" t="s">
        <v>12</v>
      </c>
      <c r="C19" s="114" t="s">
        <v>1</v>
      </c>
      <c r="D19" s="115" t="s">
        <v>13</v>
      </c>
      <c r="E19" s="114" t="s">
        <v>11</v>
      </c>
      <c r="F19" s="112" t="s">
        <v>2</v>
      </c>
      <c r="G19" s="112"/>
      <c r="H19" s="112" t="s">
        <v>5</v>
      </c>
      <c r="I19" s="112"/>
      <c r="J19" s="112" t="s">
        <v>6</v>
      </c>
      <c r="K19" s="112"/>
      <c r="L19" s="113" t="s">
        <v>7</v>
      </c>
      <c r="M19" s="114" t="s">
        <v>8</v>
      </c>
      <c r="N19" s="115" t="s">
        <v>9</v>
      </c>
      <c r="O19" s="118" t="s">
        <v>10</v>
      </c>
      <c r="P19" s="112" t="s">
        <v>556</v>
      </c>
    </row>
    <row r="20" spans="1:16" ht="14.4" customHeight="1">
      <c r="A20" s="112" t="s">
        <v>0</v>
      </c>
      <c r="B20" s="120"/>
      <c r="C20" s="114"/>
      <c r="D20" s="116"/>
      <c r="E20" s="114"/>
      <c r="F20" s="112"/>
      <c r="G20" s="112"/>
      <c r="H20" s="112"/>
      <c r="I20" s="112"/>
      <c r="J20" s="112"/>
      <c r="K20" s="112"/>
      <c r="L20" s="113"/>
      <c r="M20" s="114"/>
      <c r="N20" s="116"/>
      <c r="O20" s="118"/>
      <c r="P20" s="112"/>
    </row>
    <row r="21" spans="1:16">
      <c r="A21" s="112"/>
      <c r="B21" s="121"/>
      <c r="C21" s="114"/>
      <c r="D21" s="117"/>
      <c r="E21" s="114"/>
      <c r="F21" s="3" t="s">
        <v>3</v>
      </c>
      <c r="G21" s="4" t="s">
        <v>4</v>
      </c>
      <c r="H21" s="3" t="s">
        <v>3</v>
      </c>
      <c r="I21" s="4" t="s">
        <v>4</v>
      </c>
      <c r="J21" s="3" t="s">
        <v>3</v>
      </c>
      <c r="K21" s="4" t="s">
        <v>4</v>
      </c>
      <c r="L21" s="113"/>
      <c r="M21" s="114"/>
      <c r="N21" s="117"/>
      <c r="O21" s="118"/>
      <c r="P21" s="112"/>
    </row>
    <row r="22" spans="1:16" ht="43.2">
      <c r="A22" s="5" t="s">
        <v>495</v>
      </c>
      <c r="B22" s="5" t="s">
        <v>424</v>
      </c>
      <c r="C22" s="5">
        <v>2002</v>
      </c>
      <c r="D22" s="5" t="s">
        <v>38</v>
      </c>
      <c r="E22" s="5" t="s">
        <v>672</v>
      </c>
      <c r="F22" s="5">
        <v>116</v>
      </c>
      <c r="G22" s="6">
        <f t="shared" ref="G22" si="4">F22</f>
        <v>116</v>
      </c>
      <c r="H22" s="5">
        <v>164</v>
      </c>
      <c r="I22" s="6">
        <f t="shared" ref="I22" si="5">H22*0.5</f>
        <v>82</v>
      </c>
      <c r="J22" s="5"/>
      <c r="K22" s="6">
        <f t="shared" ref="K22" si="6">J22*1.5</f>
        <v>0</v>
      </c>
      <c r="L22" s="6">
        <f t="shared" ref="L22" si="7">K22+I22+G22</f>
        <v>198</v>
      </c>
      <c r="M22" s="5">
        <v>1</v>
      </c>
      <c r="N22" s="5">
        <v>1</v>
      </c>
      <c r="O22" s="59">
        <v>20</v>
      </c>
      <c r="P22" s="51" t="s">
        <v>496</v>
      </c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"/>
    </row>
    <row r="24" spans="1:16" ht="18">
      <c r="A24" s="8" t="s">
        <v>73</v>
      </c>
      <c r="B24" s="128" t="s">
        <v>12</v>
      </c>
      <c r="C24" s="123" t="s">
        <v>1</v>
      </c>
      <c r="D24" s="124" t="s">
        <v>13</v>
      </c>
      <c r="E24" s="123" t="s">
        <v>11</v>
      </c>
      <c r="F24" s="111" t="s">
        <v>2</v>
      </c>
      <c r="G24" s="111"/>
      <c r="H24" s="111" t="s">
        <v>5</v>
      </c>
      <c r="I24" s="111"/>
      <c r="J24" s="111" t="s">
        <v>6</v>
      </c>
      <c r="K24" s="111"/>
      <c r="L24" s="122" t="s">
        <v>7</v>
      </c>
      <c r="M24" s="123" t="s">
        <v>8</v>
      </c>
      <c r="N24" s="124" t="s">
        <v>9</v>
      </c>
      <c r="O24" s="127" t="s">
        <v>10</v>
      </c>
      <c r="P24" s="111" t="s">
        <v>556</v>
      </c>
    </row>
    <row r="25" spans="1:16" ht="14.4" customHeight="1">
      <c r="A25" s="111" t="s">
        <v>0</v>
      </c>
      <c r="B25" s="129"/>
      <c r="C25" s="123"/>
      <c r="D25" s="125"/>
      <c r="E25" s="123"/>
      <c r="F25" s="111"/>
      <c r="G25" s="111"/>
      <c r="H25" s="111"/>
      <c r="I25" s="111"/>
      <c r="J25" s="111"/>
      <c r="K25" s="111"/>
      <c r="L25" s="122"/>
      <c r="M25" s="123"/>
      <c r="N25" s="125"/>
      <c r="O25" s="127"/>
      <c r="P25" s="111"/>
    </row>
    <row r="26" spans="1:16">
      <c r="A26" s="111"/>
      <c r="B26" s="130"/>
      <c r="C26" s="123"/>
      <c r="D26" s="126"/>
      <c r="E26" s="123"/>
      <c r="F26" s="9" t="s">
        <v>3</v>
      </c>
      <c r="G26" s="10" t="s">
        <v>4</v>
      </c>
      <c r="H26" s="9" t="s">
        <v>3</v>
      </c>
      <c r="I26" s="10" t="s">
        <v>4</v>
      </c>
      <c r="J26" s="9" t="s">
        <v>3</v>
      </c>
      <c r="K26" s="10" t="s">
        <v>4</v>
      </c>
      <c r="L26" s="122"/>
      <c r="M26" s="123"/>
      <c r="N26" s="126"/>
      <c r="O26" s="127"/>
      <c r="P26" s="111"/>
    </row>
    <row r="27" spans="1:16" ht="72">
      <c r="A27" s="11" t="s">
        <v>497</v>
      </c>
      <c r="B27" s="11" t="s">
        <v>424</v>
      </c>
      <c r="C27" s="11">
        <v>2002</v>
      </c>
      <c r="D27" s="11" t="s">
        <v>38</v>
      </c>
      <c r="E27" s="11" t="s">
        <v>657</v>
      </c>
      <c r="F27" s="11">
        <v>120</v>
      </c>
      <c r="G27" s="12">
        <f t="shared" ref="G27" si="8">F27</f>
        <v>120</v>
      </c>
      <c r="H27" s="11">
        <v>128</v>
      </c>
      <c r="I27" s="12">
        <f t="shared" ref="I27" si="9">H27*0.5</f>
        <v>64</v>
      </c>
      <c r="J27" s="11"/>
      <c r="K27" s="12">
        <f t="shared" ref="K27" si="10">J27*1.5</f>
        <v>0</v>
      </c>
      <c r="L27" s="12">
        <f t="shared" ref="L27" si="11">K27+I27+G27</f>
        <v>184</v>
      </c>
      <c r="M27" s="11">
        <v>1</v>
      </c>
      <c r="N27" s="11">
        <v>1</v>
      </c>
      <c r="O27" s="58">
        <v>20</v>
      </c>
      <c r="P27" s="53" t="s">
        <v>498</v>
      </c>
    </row>
    <row r="28" spans="1:16">
      <c r="A28" s="46" t="s">
        <v>296</v>
      </c>
      <c r="B28" s="11" t="s">
        <v>288</v>
      </c>
      <c r="C28" s="47">
        <v>2006</v>
      </c>
      <c r="D28" s="11" t="s">
        <v>39</v>
      </c>
      <c r="E28" s="11" t="s">
        <v>612</v>
      </c>
      <c r="F28" s="11">
        <v>81</v>
      </c>
      <c r="G28" s="12">
        <f t="shared" ref="G28" si="12">F28</f>
        <v>81</v>
      </c>
      <c r="H28" s="11">
        <v>151</v>
      </c>
      <c r="I28" s="12">
        <f t="shared" ref="I28" si="13">H28*0.5</f>
        <v>75.5</v>
      </c>
      <c r="J28" s="11"/>
      <c r="K28" s="12">
        <f t="shared" ref="K28" si="14">J28*1.5</f>
        <v>0</v>
      </c>
      <c r="L28" s="12">
        <f t="shared" ref="L28" si="15">K28+I28+G28</f>
        <v>156.5</v>
      </c>
      <c r="M28" s="11">
        <v>1</v>
      </c>
      <c r="N28" s="11">
        <v>2</v>
      </c>
      <c r="O28" s="58">
        <v>18</v>
      </c>
      <c r="P28" s="69" t="s">
        <v>295</v>
      </c>
    </row>
    <row r="29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"/>
    </row>
    <row r="30" spans="1:16" ht="18">
      <c r="A30" s="8" t="s">
        <v>74</v>
      </c>
      <c r="B30" s="128" t="s">
        <v>12</v>
      </c>
      <c r="C30" s="123" t="s">
        <v>1</v>
      </c>
      <c r="D30" s="124" t="s">
        <v>13</v>
      </c>
      <c r="E30" s="123" t="s">
        <v>11</v>
      </c>
      <c r="F30" s="111" t="s">
        <v>2</v>
      </c>
      <c r="G30" s="111"/>
      <c r="H30" s="111" t="s">
        <v>5</v>
      </c>
      <c r="I30" s="111"/>
      <c r="J30" s="111" t="s">
        <v>6</v>
      </c>
      <c r="K30" s="111"/>
      <c r="L30" s="122" t="s">
        <v>7</v>
      </c>
      <c r="M30" s="123" t="s">
        <v>8</v>
      </c>
      <c r="N30" s="124" t="s">
        <v>9</v>
      </c>
      <c r="O30" s="127" t="s">
        <v>10</v>
      </c>
      <c r="P30" s="111" t="s">
        <v>556</v>
      </c>
    </row>
    <row r="31" spans="1:16" ht="14.4" customHeight="1">
      <c r="A31" s="111" t="s">
        <v>0</v>
      </c>
      <c r="B31" s="129"/>
      <c r="C31" s="123"/>
      <c r="D31" s="125"/>
      <c r="E31" s="123"/>
      <c r="F31" s="111"/>
      <c r="G31" s="111"/>
      <c r="H31" s="111"/>
      <c r="I31" s="111"/>
      <c r="J31" s="111"/>
      <c r="K31" s="111"/>
      <c r="L31" s="122"/>
      <c r="M31" s="123"/>
      <c r="N31" s="125"/>
      <c r="O31" s="127"/>
      <c r="P31" s="111"/>
    </row>
    <row r="32" spans="1:16">
      <c r="A32" s="111"/>
      <c r="B32" s="130"/>
      <c r="C32" s="123"/>
      <c r="D32" s="126"/>
      <c r="E32" s="123"/>
      <c r="F32" s="9" t="s">
        <v>3</v>
      </c>
      <c r="G32" s="10" t="s">
        <v>4</v>
      </c>
      <c r="H32" s="9" t="s">
        <v>3</v>
      </c>
      <c r="I32" s="10" t="s">
        <v>4</v>
      </c>
      <c r="J32" s="9" t="s">
        <v>3</v>
      </c>
      <c r="K32" s="10" t="s">
        <v>4</v>
      </c>
      <c r="L32" s="122"/>
      <c r="M32" s="123"/>
      <c r="N32" s="126"/>
      <c r="O32" s="127"/>
      <c r="P32" s="111"/>
    </row>
    <row r="33" spans="1:16" ht="43.2">
      <c r="A33" s="11" t="s">
        <v>716</v>
      </c>
      <c r="B33" s="11" t="s">
        <v>424</v>
      </c>
      <c r="C33" s="11">
        <v>2004</v>
      </c>
      <c r="D33" s="11" t="s">
        <v>44</v>
      </c>
      <c r="E33" s="11" t="s">
        <v>629</v>
      </c>
      <c r="F33" s="11">
        <v>31</v>
      </c>
      <c r="G33" s="12">
        <f t="shared" ref="G33" si="16">F33</f>
        <v>31</v>
      </c>
      <c r="H33" s="11">
        <v>86</v>
      </c>
      <c r="I33" s="12">
        <f t="shared" ref="I33" si="17">H33*0.5</f>
        <v>43</v>
      </c>
      <c r="J33" s="11"/>
      <c r="K33" s="12">
        <f t="shared" ref="K33" si="18">J33*1.5</f>
        <v>0</v>
      </c>
      <c r="L33" s="12">
        <f t="shared" ref="L33" si="19">K33+I33+G33</f>
        <v>74</v>
      </c>
      <c r="M33" s="11">
        <v>1</v>
      </c>
      <c r="N33" s="11">
        <v>1</v>
      </c>
      <c r="O33" s="58">
        <v>20</v>
      </c>
      <c r="P33" s="53" t="s">
        <v>509</v>
      </c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6" spans="1:16">
      <c r="A36" s="67" t="s">
        <v>571</v>
      </c>
      <c r="B36" s="67"/>
      <c r="C36" s="67"/>
      <c r="D36" s="67"/>
      <c r="E36" s="67"/>
      <c r="F36" s="67"/>
      <c r="G36" s="67"/>
      <c r="H36" s="67" t="s">
        <v>572</v>
      </c>
      <c r="I36" s="67"/>
      <c r="J36" s="67"/>
      <c r="K36" s="67"/>
      <c r="L36" s="67"/>
      <c r="M36" s="67"/>
      <c r="N36" s="67"/>
      <c r="O36" s="67"/>
    </row>
  </sheetData>
  <mergeCells count="67">
    <mergeCell ref="P30:P32"/>
    <mergeCell ref="P24:P26"/>
    <mergeCell ref="P19:P21"/>
    <mergeCell ref="P14:P16"/>
    <mergeCell ref="H6:O7"/>
    <mergeCell ref="N14:N16"/>
    <mergeCell ref="O14:O16"/>
    <mergeCell ref="J19:K20"/>
    <mergeCell ref="L19:L21"/>
    <mergeCell ref="M19:M21"/>
    <mergeCell ref="N19:N21"/>
    <mergeCell ref="O19:O21"/>
    <mergeCell ref="N24:N26"/>
    <mergeCell ref="O24:O26"/>
    <mergeCell ref="J30:K31"/>
    <mergeCell ref="L30:L32"/>
    <mergeCell ref="E7:G7"/>
    <mergeCell ref="E9:G9"/>
    <mergeCell ref="H9:O10"/>
    <mergeCell ref="E10:G10"/>
    <mergeCell ref="E6:G6"/>
    <mergeCell ref="E2:G3"/>
    <mergeCell ref="H2:O2"/>
    <mergeCell ref="H3:O3"/>
    <mergeCell ref="E4:G5"/>
    <mergeCell ref="H4:O4"/>
    <mergeCell ref="H5:O5"/>
    <mergeCell ref="E11:G11"/>
    <mergeCell ref="C12:D12"/>
    <mergeCell ref="E12:G12"/>
    <mergeCell ref="B14:B16"/>
    <mergeCell ref="C14:C16"/>
    <mergeCell ref="D14:D16"/>
    <mergeCell ref="E14:E16"/>
    <mergeCell ref="F14:G15"/>
    <mergeCell ref="A15:A16"/>
    <mergeCell ref="H14:I15"/>
    <mergeCell ref="J14:K15"/>
    <mergeCell ref="L14:L16"/>
    <mergeCell ref="M14:M16"/>
    <mergeCell ref="A20:A21"/>
    <mergeCell ref="B19:B21"/>
    <mergeCell ref="C19:C21"/>
    <mergeCell ref="D19:D21"/>
    <mergeCell ref="E19:E21"/>
    <mergeCell ref="F19:G20"/>
    <mergeCell ref="H19:I20"/>
    <mergeCell ref="J24:K25"/>
    <mergeCell ref="L24:L26"/>
    <mergeCell ref="M24:M26"/>
    <mergeCell ref="F24:G25"/>
    <mergeCell ref="H24:I25"/>
    <mergeCell ref="A25:A26"/>
    <mergeCell ref="B24:B26"/>
    <mergeCell ref="C24:C26"/>
    <mergeCell ref="D24:D26"/>
    <mergeCell ref="E24:E26"/>
    <mergeCell ref="M30:M32"/>
    <mergeCell ref="N30:N32"/>
    <mergeCell ref="O30:O32"/>
    <mergeCell ref="F30:G31"/>
    <mergeCell ref="H30:I31"/>
    <mergeCell ref="A31:A32"/>
    <mergeCell ref="B30:B32"/>
    <mergeCell ref="C30:C32"/>
    <mergeCell ref="D30:D32"/>
    <mergeCell ref="E30:E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Team overall</vt:lpstr>
      <vt:lpstr>ALL-Around-U16</vt:lpstr>
      <vt:lpstr>ALL-Around-U18</vt:lpstr>
      <vt:lpstr>ALL-Around U23</vt:lpstr>
      <vt:lpstr>ALL-Around </vt:lpstr>
      <vt:lpstr>ALL-Around Veteran European cup</vt:lpstr>
      <vt:lpstr>Biathlon-U16</vt:lpstr>
      <vt:lpstr>Biathlon-U18</vt:lpstr>
      <vt:lpstr>Biathlon-U23</vt:lpstr>
      <vt:lpstr>Biathlon</vt:lpstr>
      <vt:lpstr>Biathlon Veteran European cup</vt:lpstr>
      <vt:lpstr>Jerk-U16</vt:lpstr>
      <vt:lpstr>Jerk-U18</vt:lpstr>
      <vt:lpstr>Jerk-U23</vt:lpstr>
      <vt:lpstr>Jerk</vt:lpstr>
      <vt:lpstr>Jerk Veteran European cup</vt:lpstr>
      <vt:lpstr>Snatch-U16</vt:lpstr>
      <vt:lpstr>Snatch-U18</vt:lpstr>
      <vt:lpstr>Snatch -U23</vt:lpstr>
      <vt:lpstr>Snatch</vt:lpstr>
      <vt:lpstr>Snatch Veteran European cup</vt:lpstr>
      <vt:lpstr>LC-U16</vt:lpstr>
      <vt:lpstr>LC-U18</vt:lpstr>
      <vt:lpstr>LC-U23</vt:lpstr>
      <vt:lpstr>LC</vt:lpstr>
      <vt:lpstr>LC-Veteran European cup</vt:lpstr>
      <vt:lpstr>Snatch12-U16</vt:lpstr>
      <vt:lpstr>Snatch12-U18</vt:lpstr>
      <vt:lpstr>Snatch12-U23</vt:lpstr>
      <vt:lpstr>Snatch12</vt:lpstr>
      <vt:lpstr>Snatch12-Veteran European cup</vt:lpstr>
      <vt:lpstr>Relay Race -Jerk (V European cu</vt:lpstr>
      <vt:lpstr>Relay Race-LC</vt:lpstr>
      <vt:lpstr>Relay Race - Mix European games</vt:lpstr>
      <vt:lpstr>1-arm European games</vt:lpstr>
      <vt:lpstr>1-arm 30 min European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Vladislavs Voitehovičs</dc:creator>
  <cp:lastModifiedBy>Vladislavs Voitehovičs</cp:lastModifiedBy>
  <cp:lastPrinted>2025-04-11T10:53:39Z</cp:lastPrinted>
  <dcterms:created xsi:type="dcterms:W3CDTF">2025-02-19T08:28:50Z</dcterms:created>
  <dcterms:modified xsi:type="dcterms:W3CDTF">2025-04-17T05:04:07Z</dcterms:modified>
</cp:coreProperties>
</file>